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AA8618AD-CEC5-4575-9D6C-8E991DD44469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8" i="19"/>
  <c r="J16" i="19"/>
  <c r="J35" i="19"/>
  <c r="J14" i="19"/>
  <c r="J10" i="19"/>
  <c r="J8" i="19"/>
  <c r="J21" i="19"/>
  <c r="J33" i="19"/>
  <c r="J11" i="19"/>
  <c r="J34" i="19"/>
  <c r="J3" i="19"/>
  <c r="J15" i="19"/>
  <c r="J25" i="19"/>
  <c r="J6" i="19"/>
  <c r="J13" i="19"/>
  <c r="I32" i="19"/>
  <c r="I20" i="19"/>
  <c r="I18" i="19"/>
  <c r="I16" i="19"/>
  <c r="I35" i="19"/>
  <c r="I14" i="19"/>
  <c r="I10" i="19"/>
  <c r="I8" i="19"/>
  <c r="I21" i="19"/>
  <c r="I33" i="19"/>
  <c r="I11" i="19"/>
  <c r="I34" i="19"/>
  <c r="I3" i="19"/>
  <c r="I15" i="19"/>
  <c r="I25" i="19"/>
  <c r="I6" i="19"/>
  <c r="I13" i="19"/>
  <c r="I19" i="19"/>
  <c r="I26" i="19"/>
  <c r="I36" i="19"/>
  <c r="I28" i="19"/>
  <c r="I29" i="19"/>
  <c r="I12" i="19"/>
  <c r="J19" i="19"/>
  <c r="J26" i="19"/>
  <c r="J36" i="19"/>
  <c r="J28" i="19"/>
  <c r="J29" i="19"/>
  <c r="J12" i="19"/>
  <c r="M13" i="19" l="1"/>
  <c r="K13" i="19"/>
  <c r="M6" i="19"/>
  <c r="K6" i="19"/>
  <c r="M25" i="19"/>
  <c r="K25" i="19"/>
  <c r="M15" i="19"/>
  <c r="K15" i="19"/>
  <c r="M3" i="19"/>
  <c r="K3" i="19"/>
  <c r="M34" i="19"/>
  <c r="K34" i="19"/>
  <c r="M11" i="19"/>
  <c r="K11" i="19"/>
  <c r="M33" i="19"/>
  <c r="K33" i="19"/>
  <c r="M21" i="19"/>
  <c r="K21" i="19"/>
  <c r="M8" i="19"/>
  <c r="K8" i="19"/>
  <c r="M10" i="19"/>
  <c r="K10" i="19"/>
  <c r="K14" i="19"/>
  <c r="K35" i="19"/>
  <c r="M16" i="19"/>
  <c r="K16" i="19"/>
  <c r="M18" i="19"/>
  <c r="K18" i="19"/>
  <c r="M35" i="19"/>
  <c r="M20" i="19"/>
  <c r="K20" i="19"/>
  <c r="M32" i="19"/>
  <c r="K32" i="19"/>
  <c r="K19" i="19" l="1"/>
  <c r="K26" i="19"/>
  <c r="K36" i="19"/>
  <c r="K28" i="19"/>
  <c r="K29" i="19"/>
  <c r="K12" i="19"/>
  <c r="K5" i="19"/>
  <c r="K24" i="19"/>
  <c r="K7" i="19"/>
  <c r="K22" i="19"/>
  <c r="K17" i="19"/>
  <c r="K9" i="19"/>
  <c r="K27" i="19"/>
  <c r="K4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B25" i="47"/>
  <c r="AB34" i="47"/>
  <c r="AN31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24" i="19"/>
  <c r="J7" i="19"/>
  <c r="J22" i="19"/>
  <c r="J17" i="19"/>
  <c r="J9" i="19"/>
  <c r="J27" i="19"/>
  <c r="J4" i="19"/>
  <c r="M14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5" i="19"/>
  <c r="I24" i="19"/>
  <c r="I7" i="19"/>
  <c r="I22" i="19"/>
  <c r="I17" i="19"/>
  <c r="I9" i="19"/>
  <c r="I27" i="19"/>
  <c r="I4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24" l="1"/>
  <c r="AD5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B6" i="24"/>
  <c r="N6" i="24"/>
  <c r="R6" i="24" s="1"/>
  <c r="AD3" i="24"/>
  <c r="O3" i="24"/>
  <c r="N4" i="24"/>
  <c r="R4" i="24" s="1"/>
  <c r="O4" i="7"/>
  <c r="N3" i="24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9" i="19"/>
  <c r="M26" i="19"/>
  <c r="M36" i="19"/>
  <c r="M28" i="19"/>
  <c r="M29" i="19"/>
  <c r="M12" i="19"/>
  <c r="M5" i="19"/>
  <c r="M24" i="19"/>
  <c r="M7" i="19"/>
  <c r="M22" i="19"/>
  <c r="M17" i="19"/>
  <c r="M9" i="19"/>
  <c r="M27" i="19"/>
  <c r="M4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D6" i="23" l="1"/>
  <c r="O4" i="23"/>
  <c r="AD4" i="23"/>
  <c r="AC4" i="23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AN34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AN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D7" i="36"/>
  <c r="D7" i="47"/>
  <c r="G31" i="47" s="1"/>
  <c r="Q37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<sst xmlns="http://schemas.openxmlformats.org/spreadsheetml/2006/main" count="3067" uniqueCount="920">
  <si>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</si>
  <si>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</si>
  <si>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</si>
  <si>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</si>
  <si>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</si>
  <si>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</si>
  <si>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</si>
  <si>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</si>
  <si>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</si>
  <si>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</si>
  <si>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</si>
  <si>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</si>
  <si>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</si>
  <si>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</si>
  <si>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</si>
  <si>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</si>
  <si>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</si>
  <si>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</si>
  <si>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</si>
  <si>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</si>
  <si>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</si>
  <si>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</si>
  <si>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</si>
  <si>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</si>
  <si>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</si>
  <si>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</si>
  <si>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</si>
  <si>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</si>
  <si>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</si>
  <si>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</si>
  <si>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</si>
  <si>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</si>
  <si>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</si>
  <si>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</si>
  <si>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</si>
  <si>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</si>
  <si>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</si>
  <si>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</si>
  <si>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</si>
  <si>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</si>
  <si>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</si>
  <si>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</si>
  <si>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</si>
  <si>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</si>
  <si>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</si>
  <si>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</si>
  <si>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</si>
  <si>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</si>
  <si>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</si>
  <si>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</si>
  <si>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</si>
  <si>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</si>
  <si>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</si>
  <si>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</si>
  <si>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</si>
  <si>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</si>
  <si>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</si>
  <si>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</si>
  <si>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</si>
  <si>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</si>
  <si>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</si>
  <si>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</si>
  <si>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</si>
  <si>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</si>
  <si>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</si>
  <si>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</si>
  <si>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</si>
  <si>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</si>
  <si>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</si>
  <si>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</si>
  <si>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</si>
  <si>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</si>
  <si>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</si>
  <si>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</si>
  <si>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</si>
  <si>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</si>
  <si>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</si>
  <si>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</si>
  <si>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</si>
  <si>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</si>
  <si>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</si>
  <si>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</si>
  <si>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</si>
  <si>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</si>
  <si>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</si>
  <si>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</si>
  <si>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</si>
  <si>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</si>
  <si>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</si>
  <si>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</si>
  <si>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</si>
  <si>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</si>
  <si>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</si>
  <si>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</si>
  <si>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</si>
  <si>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</si>
  <si>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</si>
  <si>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</si>
  <si>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</si>
  <si>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</si>
  <si>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</si>
  <si>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</si>
  <si>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</si>
  <si>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</si>
  <si>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</si>
  <si>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</si>
  <si>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</si>
  <si>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</si>
  <si>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</si>
  <si>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</si>
  <si>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</si>
  <si>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</si>
  <si>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</si>
  <si>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</si>
  <si>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</si>
  <si>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</si>
  <si>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</si>
  <si>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</si>
  <si>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</si>
  <si>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</si>
  <si>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</si>
  <si>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</si>
  <si>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</si>
  <si>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</si>
  <si>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</si>
  <si>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</si>
  <si>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</si>
  <si>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</si>
  <si>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</si>
  <si>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</si>
  <si>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</si>
  <si>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</si>
  <si>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</si>
  <si>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</si>
  <si>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</si>
  <si>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</si>
  <si>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</si>
  <si>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</si>
  <si>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</si>
  <si>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</si>
  <si>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</si>
  <si>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</si>
  <si>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</si>
  <si>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</si>
  <si>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</si>
  <si>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</si>
  <si>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</si>
  <si>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</si>
  <si>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</si>
  <si>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</si>
  <si>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</si>
  <si>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</si>
  <si>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</si>
  <si>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</si>
  <si>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</si>
  <si>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</si>
  <si>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</si>
  <si>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</si>
  <si>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</si>
  <si>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</si>
  <si>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</si>
  <si>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</si>
  <si>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</si>
  <si>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</si>
  <si>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</si>
  <si>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</si>
  <si>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</si>
  <si>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</si>
  <si>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</si>
  <si>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</si>
  <si>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</si>
  <si>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</si>
  <si>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</si>
  <si>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</si>
  <si>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</si>
  <si>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</si>
  <si>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</si>
  <si>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</si>
  <si>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</si>
  <si>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</si>
  <si>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</si>
  <si>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</si>
  <si>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</si>
  <si>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</si>
  <si>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</si>
  <si>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</si>
  <si>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</si>
  <si>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</si>
  <si>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</si>
  <si>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</si>
  <si>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</si>
  <si>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</si>
  <si>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</si>
  <si>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</si>
  <si>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</si>
  <si>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</si>
  <si>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</si>
  <si>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</si>
  <si>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</si>
  <si>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</si>
  <si>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</si>
  <si>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</si>
  <si>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</si>
  <si>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</si>
  <si>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</si>
  <si>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</si>
  <si>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</si>
  <si>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</si>
  <si>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</si>
  <si>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</si>
  <si>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</si>
  <si>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</si>
  <si>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</si>
  <si>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</si>
  <si>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</si>
  <si>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</si>
  <si>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</si>
  <si>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</si>
  <si>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</si>
  <si>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</si>
  <si>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</si>
  <si>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</si>
  <si>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</si>
  <si>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</si>
  <si>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</si>
  <si>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</si>
  <si>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</si>
  <si>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</si>
  <si>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</si>
  <si>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</si>
  <si>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</si>
  <si>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</si>
  <si>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</si>
  <si>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</si>
  <si>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</si>
  <si>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</si>
  <si>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</si>
  <si>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</si>
  <si>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</si>
  <si>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</si>
  <si>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</si>
  <si>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</si>
  <si>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</si>
  <si>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</si>
  <si>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</si>
  <si>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</si>
  <si>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</si>
  <si>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</si>
  <si>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</si>
  <si>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</si>
  <si>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</si>
  <si>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</si>
  <si>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</si>
  <si>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</si>
  <si>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</si>
  <si>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</si>
  <si>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</si>
  <si>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</si>
  <si>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</si>
  <si>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</si>
  <si>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</si>
  <si>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</si>
  <si>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</si>
  <si>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</si>
  <si>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</si>
  <si>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</si>
  <si>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</si>
  <si>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</si>
  <si>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</si>
  <si>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</si>
  <si>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</si>
  <si>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</si>
  <si>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</si>
  <si>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</si>
  <si>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</si>
  <si>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</si>
  <si>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</si>
  <si>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</si>
  <si>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</si>
  <si>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</si>
  <si>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</si>
  <si>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</si>
  <si>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</si>
  <si>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</si>
  <si>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</si>
  <si>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</si>
  <si>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</si>
  <si>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</si>
  <si>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</si>
  <si>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</si>
  <si>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</si>
  <si>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</si>
  <si>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</si>
  <si>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</si>
  <si>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</si>
  <si>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</si>
  <si>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</si>
  <si>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</si>
  <si>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</si>
  <si>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</si>
  <si>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</si>
  <si>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</si>
  <si>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</si>
  <si>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</si>
  <si>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</si>
  <si>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</si>
  <si>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</si>
  <si>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</si>
  <si>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</si>
  <si>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</si>
  <si>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</si>
  <si>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</si>
  <si>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</si>
  <si>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</si>
  <si>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</si>
  <si>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</si>
  <si>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</si>
  <si>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</si>
  <si>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</si>
  <si>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</si>
  <si>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</si>
  <si>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</si>
  <si>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</si>
  <si>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</si>
  <si>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</si>
  <si>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</si>
  <si>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</si>
  <si>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</si>
  <si>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</si>
  <si>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</si>
  <si>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</si>
  <si>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</si>
  <si>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</si>
  <si>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</si>
  <si>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</si>
  <si>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</si>
  <si>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</si>
  <si>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</si>
  <si>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</si>
  <si>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</si>
  <si>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</si>
  <si>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</si>
  <si>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</si>
  <si>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</si>
  <si>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</si>
  <si>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</si>
  <si>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</si>
  <si>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</si>
  <si>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</si>
  <si>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</si>
  <si>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</si>
  <si>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</si>
  <si>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</si>
  <si>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</si>
  <si>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</si>
  <si>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</si>
  <si>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</si>
  <si>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</si>
  <si>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</si>
  <si>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</si>
  <si>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</si>
  <si>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</si>
  <si>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</si>
  <si>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</si>
  <si>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</si>
  <si>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</si>
  <si>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</si>
  <si>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</si>
  <si>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</si>
  <si>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</si>
  <si>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</si>
  <si>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</si>
  <si>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</si>
  <si>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</si>
  <si>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</si>
  <si>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</si>
  <si>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</si>
  <si>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</si>
  <si>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</si>
  <si>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</si>
  <si>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</si>
  <si>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</si>
  <si>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</si>
  <si>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</si>
  <si>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</si>
  <si>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</si>
  <si>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</si>
  <si>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</si>
  <si>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</si>
  <si>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</si>
  <si>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</si>
  <si>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</si>
  <si>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</si>
  <si>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</si>
  <si>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</si>
  <si>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</si>
  <si>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</si>
  <si>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</si>
  <si>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</si>
  <si>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</si>
  <si>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</si>
  <si>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</si>
  <si>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</si>
  <si>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</si>
  <si>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</si>
  <si>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</si>
  <si>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</si>
  <si>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</si>
  <si>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</si>
  <si>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</si>
  <si>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</si>
  <si>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</si>
  <si>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</si>
  <si>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</si>
  <si>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</si>
  <si>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</si>
  <si>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</si>
  <si>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</si>
  <si>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</si>
  <si>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</si>
  <si>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</si>
  <si>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</si>
  <si>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</si>
  <si>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</si>
  <si>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</si>
  <si>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</si>
  <si>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</si>
  <si>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</si>
  <si>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</si>
  <si>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</si>
  <si>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</si>
  <si>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</si>
  <si>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</si>
  <si>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</si>
  <si>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</si>
  <si>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</si>
  <si>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</si>
  <si>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</si>
  <si>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</si>
  <si>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</si>
  <si>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</si>
  <si>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</si>
  <si>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</si>
  <si>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</si>
  <si>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</si>
  <si>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</si>
  <si>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</si>
  <si>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</si>
  <si>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</si>
  <si>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</si>
  <si>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</si>
  <si>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</si>
  <si>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</si>
  <si>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</si>
  <si>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</si>
  <si>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</si>
  <si>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</si>
  <si>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</si>
  <si>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</si>
  <si>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</si>
  <si>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</si>
  <si>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</si>
  <si>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</si>
  <si>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</si>
  <si>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</si>
  <si>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</si>
  <si>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</si>
  <si>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</si>
  <si>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</si>
  <si>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</si>
  <si>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</si>
  <si>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</si>
  <si>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</si>
  <si>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</si>
  <si>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</si>
  <si>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</si>
  <si>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</si>
  <si>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</si>
  <si>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</si>
  <si>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</si>
  <si>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</si>
  <si>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</si>
  <si>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</si>
  <si>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</si>
  <si>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</si>
  <si>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</si>
  <si>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</si>
  <si>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</si>
  <si>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</si>
  <si>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</si>
  <si>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</si>
  <si>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</si>
  <si>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</si>
  <si>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</si>
  <si>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</si>
  <si>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</si>
  <si>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</si>
  <si>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</si>
  <si>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</si>
  <si>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</si>
  <si>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</si>
  <si>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</si>
  <si>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</si>
  <si>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</si>
  <si>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</si>
  <si>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</si>
  <si>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</si>
  <si>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</si>
  <si>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</si>
  <si>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</si>
  <si>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</si>
  <si>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</si>
  <si>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</si>
  <si>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</si>
  <si>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</si>
  <si>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</si>
  <si>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</si>
  <si>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</si>
  <si>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</si>
  <si>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</si>
  <si>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</si>
  <si>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</si>
  <si>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</si>
  <si>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</si>
  <si>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</si>
  <si>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</si>
  <si>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</si>
  <si>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</si>
  <si>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</si>
  <si>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</si>
  <si>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</si>
  <si>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</si>
  <si>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</si>
  <si>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</si>
  <si>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</si>
  <si>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</si>
  <si>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</si>
  <si>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</si>
  <si>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</si>
  <si>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</si>
  <si>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</si>
  <si>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</si>
  <si>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</si>
  <si>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</si>
  <si>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</si>
  <si>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</si>
  <si>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</si>
  <si>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</si>
  <si>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</si>
  <si>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</si>
  <si>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</si>
  <si>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</si>
  <si>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</si>
  <si>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</si>
  <si>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</si>
  <si>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</si>
  <si>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</si>
  <si>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</si>
  <si>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</si>
  <si>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</si>
  <si>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</si>
  <si>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</si>
  <si>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</si>
  <si>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</si>
  <si>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</si>
  <si>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</si>
  <si>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</si>
  <si>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</si>
  <si>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</si>
  <si>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</si>
  <si>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</si>
  <si>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</si>
  <si>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</si>
  <si>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</si>
  <si>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</si>
  <si>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</si>
  <si>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</si>
  <si>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</si>
  <si>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</si>
  <si>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</si>
  <si>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</si>
  <si>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</si>
  <si>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</si>
  <si>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</si>
  <si>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</si>
  <si>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</si>
  <si>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</si>
  <si>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</si>
  <si>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</si>
  <si>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</si>
  <si>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</si>
  <si>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</si>
  <si>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</si>
  <si>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</si>
  <si>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</si>
  <si>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</si>
  <si>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</si>
  <si>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</si>
  <si>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</si>
  <si>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</si>
  <si>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</si>
  <si>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</si>
  <si>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</si>
  <si>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</si>
  <si>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</si>
  <si>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</si>
  <si>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</si>
  <si>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</si>
  <si>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</si>
  <si>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</si>
  <si>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</si>
  <si>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</si>
  <si>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</si>
  <si>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</si>
  <si>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</si>
  <si>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</si>
  <si>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</si>
  <si>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</si>
  <si>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</si>
  <si>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</si>
  <si>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</si>
  <si>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</si>
  <si>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</si>
  <si>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</si>
  <si>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</si>
  <si>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</si>
  <si>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</si>
  <si>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</si>
  <si>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</si>
  <si>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</si>
  <si>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</si>
  <si>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</si>
  <si>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</si>
  <si>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</si>
  <si>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</si>
  <si>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</si>
  <si>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</si>
  <si>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</si>
  <si>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</si>
  <si>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</si>
  <si>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</si>
  <si>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</si>
  <si>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</si>
  <si>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</si>
  <si>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</si>
  <si>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</si>
  <si>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</si>
  <si>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</si>
  <si>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</si>
  <si>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</si>
  <si>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</si>
  <si>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</si>
  <si>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</si>
  <si>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</si>
  <si>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</si>
  <si>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</si>
  <si>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</si>
  <si>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</si>
  <si>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</si>
  <si>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</si>
  <si>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</si>
  <si>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</si>
  <si>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</si>
  <si>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</si>
  <si>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</si>
  <si>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</si>
  <si>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</si>
  <si>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</si>
  <si>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</si>
  <si>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</si>
  <si>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</si>
  <si>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</si>
  <si>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</si>
  <si>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</si>
  <si>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</si>
  <si>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</si>
  <si>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</si>
  <si>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</si>
  <si>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</si>
  <si>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</si>
  <si>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</si>
  <si>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</si>
  <si>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</si>
  <si>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</si>
  <si>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</si>
  <si>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</si>
  <si>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</si>
  <si>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</si>
  <si>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</si>
  <si>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</si>
  <si>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</si>
  <si>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</si>
  <si>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</si>
  <si>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</si>
  <si>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</si>
  <si>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</si>
  <si>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</si>
  <si>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</si>
  <si>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</si>
  <si>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</si>
  <si>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</si>
  <si>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</si>
  <si>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</si>
  <si>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</si>
  <si>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</si>
  <si>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</si>
  <si>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</si>
  <si>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</si>
  <si>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</si>
  <si>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</si>
  <si>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</si>
  <si>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</si>
  <si>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</si>
  <si>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</si>
  <si>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</si>
  <si>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</si>
  <si>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</si>
  <si>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</si>
  <si>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</si>
  <si>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</si>
  <si>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</si>
  <si>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</si>
  <si>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</si>
  <si>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</si>
  <si>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</si>
  <si>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</si>
  <si>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</si>
  <si>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</si>
  <si>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</si>
  <si>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</si>
  <si>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</si>
  <si>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</si>
  <si>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</si>
  <si>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</si>
  <si>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</si>
  <si>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</si>
  <si>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</si>
  <si>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</si>
  <si>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</si>
  <si>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</si>
  <si>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</si>
  <si>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</si>
  <si>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</si>
  <si>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</si>
  <si>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</si>
  <si>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</si>
  <si>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</si>
  <si>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</si>
  <si>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</si>
  <si>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</si>
  <si>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</si>
  <si>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</si>
  <si>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</si>
  <si>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</si>
  <si>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</si>
  <si>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</si>
  <si>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</si>
  <si>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</si>
  <si>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</si>
  <si>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</si>
  <si>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</si>
  <si>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</si>
  <si>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</si>
  <si>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</si>
  <si>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</si>
  <si>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</si>
  <si>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</si>
  <si>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</si>
  <si>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</si>
  <si>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</si>
  <si>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</si>
  <si>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</si>
  <si>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</si>
  <si>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</si>
  <si>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</si>
  <si>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</si>
  <si>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</si>
  <si>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</si>
  <si>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</si>
  <si>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</si>
  <si>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</si>
  <si>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</si>
  <si>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</si>
  <si>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</si>
  <si>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</si>
  <si>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</si>
  <si>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</si>
  <si>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</si>
  <si>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</si>
  <si>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</si>
  <si>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</si>
  <si>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</si>
  <si>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</si>
  <si>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</si>
  <si>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</si>
  <si>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</si>
  <si>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</si>
  <si>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</si>
  <si>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</si>
  <si>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</si>
  <si>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</si>
  <si>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</si>
  <si>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</si>
  <si>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</si>
  <si>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</si>
  <si>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</si>
  <si>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</si>
  <si>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</si>
  <si>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</si>
  <si>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</si>
  <si>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</si>
  <si>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</si>
  <si>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</si>
  <si>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</si>
  <si>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</si>
  <si>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</si>
  <si>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</si>
  <si>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</si>
  <si>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</si>
  <si>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</si>
  <si>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</si>
  <si>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</si>
  <si>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</si>
  <si>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</si>
  <si>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</si>
  <si>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</si>
  <si>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</si>
  <si>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</si>
  <si>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</si>
  <si>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</si>
  <si>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</si>
  <si>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</si>
  <si>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</si>
  <si>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</si>
  <si>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</si>
  <si>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</si>
  <si>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</si>
  <si>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</si>
  <si>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</si>
  <si>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</si>
  <si>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</si>
  <si>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</si>
  <si>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</si>
  <si>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</si>
  <si>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</si>
  <si>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</si>
  <si>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</si>
  <si>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</si>
  <si>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</si>
  <si>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</si>
  <si>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</si>
  <si>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</si>
  <si>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</si>
  <si>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</si>
  <si>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</si>
  <si>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</si>
  <si>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</si>
  <si>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</si>
  <si>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</si>
  <si>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</si>
  <si>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</si>
  <si>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</si>
  <si>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</si>
  <si>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</si>
  <si>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</si>
  <si>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</si>
  <si>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</si>
  <si>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</si>
  <si>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</si>
  <si>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</si>
  <si>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</si>
  <si>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</si>
  <si>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</si>
  <si>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</si>
  <si>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</si>
  <si>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</si>
  <si>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</si>
  <si>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</si>
  <si>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</si>
  <si>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</si>
  <si>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</si>
  <si>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</si>
  <si>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</si>
  <si>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</si>
  <si>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</si>
  <si>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</si>
  <si>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</si>
  <si>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</si>
  <si>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</si>
  <si>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</si>
  <si>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</si>
  <si>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</si>
  <si>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</si>
  <si>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</si>
  <si>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</si>
  <si>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</si>
  <si>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</si>
  <si>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</si>
  <si>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</si>
  <si>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</si>
  <si>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</si>
  <si>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</si>
  <si>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</si>
  <si>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</si>
  <si>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</si>
  <si>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</si>
  <si>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</si>
  <si>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</si>
  <si>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</si>
  <si>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</si>
  <si>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</si>
  <si>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</si>
  <si>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</si>
  <si>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</si>
  <si>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</si>
  <si>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</si>
  <si>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</si>
  <si>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</si>
  <si>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</si>
  <si>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У15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</si>
</sst>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bela/Downloads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/>
      <sheetData sheetId="1"/>
      <sheetData sheetId="2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>10 60 АС Ѓорче Петров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Борец ТИМ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/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/>
        </row>
        <row r="20">
          <cell r="A20">
            <v>19</v>
          </cell>
          <cell r="B20" t="str">
            <v>Наум Наумоски</v>
          </cell>
          <cell r="C20"/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/>
        </row>
        <row r="23">
          <cell r="A23">
            <v>22</v>
          </cell>
          <cell r="B23" t="str">
            <v>Никола Здравески</v>
          </cell>
          <cell r="C23"/>
        </row>
        <row r="24">
          <cell r="A24">
            <v>23</v>
          </cell>
          <cell r="B24" t="str">
            <v>Давид Богданоски</v>
          </cell>
          <cell r="C24"/>
        </row>
        <row r="25">
          <cell r="A25">
            <v>24</v>
          </cell>
          <cell r="B25" t="str">
            <v>Марко Стојаноски</v>
          </cell>
          <cell r="C25"/>
        </row>
        <row r="26">
          <cell r="A26">
            <v>25</v>
          </cell>
          <cell r="B26" t="str">
            <v>Димитар Мијајлески</v>
          </cell>
          <cell r="C26"/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/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/>
        </row>
        <row r="31">
          <cell r="A31">
            <v>30</v>
          </cell>
          <cell r="B31" t="str">
            <v xml:space="preserve">Дејан Оцокољиќ </v>
          </cell>
          <cell r="C31"/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Работнички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10 60 АС Ѓорче Петров</v>
          </cell>
        </row>
        <row r="49">
          <cell r="A49">
            <v>48</v>
          </cell>
          <cell r="B49" t="str">
            <v>Гоце Димоски</v>
          </cell>
          <cell r="C49"/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/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/>
        </row>
        <row r="60">
          <cell r="A60">
            <v>60</v>
          </cell>
          <cell r="B60" t="str">
            <v>Кирил Барбареев</v>
          </cell>
          <cell r="C60"/>
        </row>
        <row r="61">
          <cell r="A61">
            <v>61</v>
          </cell>
          <cell r="B61" t="str">
            <v>Филип Кангалов</v>
          </cell>
          <cell r="C61"/>
        </row>
        <row r="62">
          <cell r="A62">
            <v>62</v>
          </cell>
          <cell r="B62" t="str">
            <v>Игор Саздов</v>
          </cell>
          <cell r="C62" t="str">
            <v>Берово</v>
          </cell>
        </row>
        <row r="63">
          <cell r="A63">
            <v>63</v>
          </cell>
          <cell r="B63" t="str">
            <v>Дамјан Бигорски</v>
          </cell>
          <cell r="C63"/>
        </row>
        <row r="64">
          <cell r="A64">
            <v>64</v>
          </cell>
          <cell r="B64" t="str">
            <v>Трајче Барбареев</v>
          </cell>
          <cell r="C64"/>
        </row>
        <row r="65">
          <cell r="A65">
            <v>65</v>
          </cell>
          <cell r="B65" t="str">
            <v>Борјана Динушева</v>
          </cell>
          <cell r="C65"/>
        </row>
        <row r="66">
          <cell r="A66">
            <v>66</v>
          </cell>
          <cell r="B66" t="str">
            <v>Ана Ѓорѓиева</v>
          </cell>
          <cell r="C66"/>
        </row>
        <row r="67">
          <cell r="A67">
            <v>67</v>
          </cell>
          <cell r="B67" t="str">
            <v>Бојана Кангалова</v>
          </cell>
          <cell r="C67"/>
        </row>
        <row r="68">
          <cell r="A68">
            <v>68</v>
          </cell>
          <cell r="B68" t="str">
            <v>Вероника Барбареева</v>
          </cell>
          <cell r="C68"/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 xml:space="preserve">Младост </v>
          </cell>
        </row>
        <row r="73">
          <cell r="A73">
            <v>73</v>
          </cell>
          <cell r="B73" t="str">
            <v>Лука Стојчев</v>
          </cell>
          <cell r="C73" t="str">
            <v xml:space="preserve">Младост 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Патриоти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/>
        </row>
        <row r="101">
          <cell r="A101">
            <v>102</v>
          </cell>
          <cell r="B101" t="str">
            <v>Андреја Станојковски</v>
          </cell>
          <cell r="C101"/>
        </row>
        <row r="102">
          <cell r="A102">
            <v>103</v>
          </cell>
          <cell r="B102" t="str">
            <v>Тоше Гроздановски</v>
          </cell>
          <cell r="C102"/>
        </row>
        <row r="103">
          <cell r="A103">
            <v>104</v>
          </cell>
          <cell r="B103" t="str">
            <v>Томе Ангеловски</v>
          </cell>
          <cell r="C103"/>
        </row>
        <row r="104">
          <cell r="A104">
            <v>105</v>
          </cell>
          <cell r="B104" t="str">
            <v>Благој Бошевски</v>
          </cell>
          <cell r="C104"/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/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/>
        </row>
        <row r="109">
          <cell r="A109">
            <v>110</v>
          </cell>
          <cell r="B109" t="str">
            <v>Филип Терзиовски</v>
          </cell>
          <cell r="C109" t="str">
            <v>Борец ТИМ</v>
          </cell>
        </row>
        <row r="110">
          <cell r="A110">
            <v>111</v>
          </cell>
          <cell r="B110" t="str">
            <v>Љупчо Јордановски</v>
          </cell>
          <cell r="C110"/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/>
        </row>
        <row r="114">
          <cell r="A114">
            <v>115</v>
          </cell>
          <cell r="B114" t="str">
            <v>Никола Поповски</v>
          </cell>
          <cell r="C114"/>
        </row>
        <row r="115">
          <cell r="A115">
            <v>116</v>
          </cell>
          <cell r="B115" t="str">
            <v>Робертино Попоски</v>
          </cell>
          <cell r="C115"/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/>
        </row>
        <row r="118">
          <cell r="A118">
            <v>119</v>
          </cell>
          <cell r="B118" t="str">
            <v>Енѓелуш Бајрами</v>
          </cell>
          <cell r="C118"/>
        </row>
        <row r="119">
          <cell r="A119">
            <v>120</v>
          </cell>
          <cell r="B119" t="str">
            <v>Гоце Тошески</v>
          </cell>
          <cell r="C119" t="str">
            <v>10 60 АС Ѓорче Петров</v>
          </cell>
        </row>
        <row r="120">
          <cell r="A120">
            <v>121</v>
          </cell>
          <cell r="B120" t="str">
            <v>Пеце Јованоски</v>
          </cell>
          <cell r="C120" t="str">
            <v>Студент</v>
          </cell>
        </row>
        <row r="121">
          <cell r="A121">
            <v>122</v>
          </cell>
          <cell r="B121" t="str">
            <v>Мартин Калески</v>
          </cell>
          <cell r="C121" t="str">
            <v>Прилеп</v>
          </cell>
        </row>
        <row r="122">
          <cell r="A122">
            <v>123</v>
          </cell>
          <cell r="B122" t="str">
            <v>Методија Иваноски</v>
          </cell>
          <cell r="C122"/>
        </row>
        <row r="123">
          <cell r="A123">
            <v>124</v>
          </cell>
          <cell r="B123" t="str">
            <v>Миле Митрески</v>
          </cell>
          <cell r="C123"/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/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/>
        </row>
        <row r="132">
          <cell r="A132">
            <v>133</v>
          </cell>
          <cell r="B132" t="str">
            <v>Ивана Иванова</v>
          </cell>
          <cell r="C132"/>
        </row>
        <row r="133">
          <cell r="A133">
            <v>134</v>
          </cell>
          <cell r="B133" t="str">
            <v>Ангела Атанасова</v>
          </cell>
          <cell r="C133"/>
        </row>
        <row r="134">
          <cell r="A134">
            <v>135</v>
          </cell>
          <cell r="B134" t="str">
            <v>Верица Преметарова</v>
          </cell>
          <cell r="C134"/>
        </row>
        <row r="135">
          <cell r="A135">
            <v>136</v>
          </cell>
          <cell r="B135" t="str">
            <v>Гордана Вангелова</v>
          </cell>
          <cell r="C135"/>
        </row>
        <row r="136">
          <cell r="A136">
            <v>137</v>
          </cell>
          <cell r="B136" t="str">
            <v>Александра Томова</v>
          </cell>
          <cell r="C136"/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/>
        </row>
        <row r="143">
          <cell r="A143">
            <v>144</v>
          </cell>
          <cell r="B143" t="str">
            <v>Антонио Аврамски</v>
          </cell>
          <cell r="C143" t="str">
            <v>Берово</v>
          </cell>
        </row>
        <row r="144">
          <cell r="A144">
            <v>145</v>
          </cell>
          <cell r="B144" t="str">
            <v>Димитар Муцунски</v>
          </cell>
          <cell r="C144"/>
        </row>
        <row r="145">
          <cell r="A145">
            <v>146</v>
          </cell>
          <cell r="B145" t="str">
            <v>Андреј Петрушев</v>
          </cell>
          <cell r="C145"/>
        </row>
        <row r="146">
          <cell r="A146">
            <v>147</v>
          </cell>
          <cell r="B146" t="str">
            <v>Горан Петрушев</v>
          </cell>
          <cell r="C146"/>
        </row>
        <row r="147">
          <cell r="A147">
            <v>148</v>
          </cell>
          <cell r="B147" t="str">
            <v>Сара Чипевска</v>
          </cell>
          <cell r="C147" t="str">
            <v>Берово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</v>
          </cell>
        </row>
        <row r="150">
          <cell r="A150">
            <v>151</v>
          </cell>
          <cell r="B150" t="str">
            <v>Дејан Калаџиски</v>
          </cell>
          <cell r="C150"/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/>
        </row>
        <row r="155">
          <cell r="A155">
            <v>156</v>
          </cell>
          <cell r="B155" t="str">
            <v>Милан Тасевски</v>
          </cell>
          <cell r="C155"/>
        </row>
        <row r="156">
          <cell r="A156">
            <v>157</v>
          </cell>
          <cell r="B156" t="str">
            <v>Дејвид Костадиновски</v>
          </cell>
          <cell r="C156"/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/>
        </row>
        <row r="159">
          <cell r="A159">
            <v>160</v>
          </cell>
          <cell r="B159" t="str">
            <v xml:space="preserve">Петар Мицов </v>
          </cell>
          <cell r="C159"/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/>
        </row>
        <row r="162">
          <cell r="A162">
            <v>163</v>
          </cell>
          <cell r="B162" t="str">
            <v xml:space="preserve">Бојан Јованов </v>
          </cell>
          <cell r="C162"/>
        </row>
        <row r="163">
          <cell r="A163">
            <v>164</v>
          </cell>
          <cell r="B163" t="str">
            <v>Билјана Младенова</v>
          </cell>
          <cell r="C163" t="str">
            <v>Кавадарци</v>
          </cell>
        </row>
        <row r="164">
          <cell r="A164">
            <v>165</v>
          </cell>
          <cell r="B164" t="str">
            <v>Дијана Ристовска</v>
          </cell>
          <cell r="C164"/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/>
        </row>
        <row r="169">
          <cell r="A169">
            <v>170</v>
          </cell>
          <cell r="B169" t="str">
            <v>Мартин Гогов</v>
          </cell>
          <cell r="C169"/>
        </row>
        <row r="170">
          <cell r="A170">
            <v>171</v>
          </cell>
          <cell r="B170" t="str">
            <v>Андре Давчев</v>
          </cell>
          <cell r="C170"/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/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10 60 АС Ѓорче Петров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Прилеп</v>
          </cell>
        </row>
        <row r="188">
          <cell r="A188">
            <v>189</v>
          </cell>
          <cell r="B188" t="str">
            <v>Иле Јованоски</v>
          </cell>
          <cell r="C188"/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Берово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</v>
          </cell>
        </row>
        <row r="195">
          <cell r="A195">
            <v>196</v>
          </cell>
          <cell r="B195" t="str">
            <v>Благица Ристеска</v>
          </cell>
          <cell r="C195"/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/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/>
        </row>
        <row r="207">
          <cell r="A207">
            <v>208</v>
          </cell>
          <cell r="B207" t="str">
            <v>Марија Стојановска</v>
          </cell>
          <cell r="C207"/>
        </row>
        <row r="208">
          <cell r="A208">
            <v>209</v>
          </cell>
          <cell r="B208" t="str">
            <v>Никола Ѓурчевски</v>
          </cell>
          <cell r="C208"/>
        </row>
        <row r="209">
          <cell r="A209">
            <v>210</v>
          </cell>
          <cell r="B209" t="str">
            <v>Филип Милковски</v>
          </cell>
          <cell r="C209"/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/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10 60 АС Ѓорче Петров</v>
          </cell>
        </row>
        <row r="215">
          <cell r="A215">
            <v>216</v>
          </cell>
          <cell r="B215" t="str">
            <v>Милан Додевски</v>
          </cell>
          <cell r="C215"/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/>
        </row>
        <row r="226">
          <cell r="A226">
            <v>227</v>
          </cell>
          <cell r="B226" t="str">
            <v>Бранко Илишев</v>
          </cell>
          <cell r="C226"/>
        </row>
        <row r="227">
          <cell r="A227">
            <v>228</v>
          </cell>
          <cell r="B227" t="str">
            <v>Иван Изов</v>
          </cell>
          <cell r="C227"/>
        </row>
        <row r="228">
          <cell r="A228">
            <v>229</v>
          </cell>
          <cell r="B228" t="str">
            <v>Делистан Мустафов</v>
          </cell>
          <cell r="C228"/>
        </row>
        <row r="229">
          <cell r="A229">
            <v>230</v>
          </cell>
          <cell r="B229" t="str">
            <v>Кенан Асанов</v>
          </cell>
          <cell r="C229"/>
        </row>
        <row r="230">
          <cell r="A230">
            <v>231</v>
          </cell>
          <cell r="B230" t="str">
            <v>Танер Мамишев</v>
          </cell>
          <cell r="C230"/>
        </row>
        <row r="231">
          <cell r="A231">
            <v>232</v>
          </cell>
          <cell r="B231" t="str">
            <v>Ивана Ѓеорѓиева</v>
          </cell>
          <cell r="C231"/>
        </row>
        <row r="232">
          <cell r="A232">
            <v>233</v>
          </cell>
          <cell r="B232" t="str">
            <v>Елена Ѓеорѓиева</v>
          </cell>
          <cell r="C232"/>
        </row>
        <row r="233">
          <cell r="A233">
            <v>234</v>
          </cell>
          <cell r="B233" t="str">
            <v>Марија Бабулова</v>
          </cell>
          <cell r="C233"/>
        </row>
        <row r="234">
          <cell r="A234">
            <v>235</v>
          </cell>
          <cell r="B234" t="str">
            <v>Ивана Маркова</v>
          </cell>
          <cell r="C234"/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/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/>
        </row>
        <row r="241">
          <cell r="A241">
            <v>242</v>
          </cell>
          <cell r="B241" t="str">
            <v>Енрико Бељур</v>
          </cell>
          <cell r="C241"/>
        </row>
        <row r="242">
          <cell r="A242">
            <v>243</v>
          </cell>
          <cell r="B242" t="str">
            <v>Мартин Мустафа</v>
          </cell>
          <cell r="C242"/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/>
        </row>
        <row r="245">
          <cell r="A245">
            <v>246</v>
          </cell>
          <cell r="B245" t="str">
            <v>Стефан Симеонов</v>
          </cell>
          <cell r="C245"/>
        </row>
        <row r="246">
          <cell r="A246">
            <v>247</v>
          </cell>
          <cell r="B246" t="str">
            <v>Борјан Цветковски</v>
          </cell>
          <cell r="C246"/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/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/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/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/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Пелистер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Пелистер</v>
          </cell>
        </row>
        <row r="259">
          <cell r="A259">
            <v>260</v>
          </cell>
          <cell r="B259" t="str">
            <v>Лука Тодоровски</v>
          </cell>
          <cell r="C259" t="str">
            <v>Пелистер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/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/>
        </row>
        <row r="264">
          <cell r="A264">
            <v>265</v>
          </cell>
          <cell r="B264" t="str">
            <v>Амар Балтиќ</v>
          </cell>
          <cell r="C264"/>
        </row>
        <row r="265">
          <cell r="A265">
            <v>266</v>
          </cell>
          <cell r="B265"/>
          <cell r="C265"/>
        </row>
        <row r="266">
          <cell r="A266">
            <v>267</v>
          </cell>
          <cell r="B266" t="str">
            <v xml:space="preserve">Алтај Дурмиш </v>
          </cell>
          <cell r="C266" t="str">
            <v>10 60 АС Ѓорче Петров</v>
          </cell>
        </row>
        <row r="267">
          <cell r="A267">
            <v>268</v>
          </cell>
          <cell r="B267" t="str">
            <v>Јохан Идриз</v>
          </cell>
          <cell r="C267"/>
        </row>
        <row r="268">
          <cell r="A268">
            <v>269</v>
          </cell>
          <cell r="B268" t="str">
            <v xml:space="preserve">Рамондо Јашар </v>
          </cell>
          <cell r="C268"/>
        </row>
        <row r="269">
          <cell r="A269">
            <v>270</v>
          </cell>
          <cell r="B269" t="str">
            <v>Орнела Салимовска</v>
          </cell>
          <cell r="C269"/>
        </row>
        <row r="270">
          <cell r="A270">
            <v>271</v>
          </cell>
          <cell r="B270" t="str">
            <v>Елез Бајрам</v>
          </cell>
          <cell r="C270"/>
        </row>
        <row r="271">
          <cell r="A271">
            <v>272</v>
          </cell>
          <cell r="B271" t="str">
            <v>Касум Бекир</v>
          </cell>
          <cell r="C271"/>
        </row>
        <row r="272">
          <cell r="A272">
            <v>273</v>
          </cell>
          <cell r="B272" t="str">
            <v>Шабан Зумберов</v>
          </cell>
          <cell r="C272"/>
        </row>
        <row r="273">
          <cell r="A273">
            <v>274</v>
          </cell>
          <cell r="B273" t="str">
            <v>Шевкет Зијади</v>
          </cell>
          <cell r="C273"/>
        </row>
        <row r="274">
          <cell r="A274">
            <v>275</v>
          </cell>
          <cell r="B274" t="str">
            <v>Џасмир Фејзула</v>
          </cell>
          <cell r="C274"/>
        </row>
        <row r="275">
          <cell r="A275">
            <v>276</v>
          </cell>
          <cell r="B275" t="str">
            <v>Судахан Умер</v>
          </cell>
          <cell r="C275"/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/>
        </row>
        <row r="280">
          <cell r="A280">
            <v>281</v>
          </cell>
          <cell r="B280" t="str">
            <v>Иринеј Трајкоски</v>
          </cell>
          <cell r="C280"/>
        </row>
        <row r="281">
          <cell r="A281">
            <v>282</v>
          </cell>
          <cell r="B281" t="str">
            <v>Александар Ацевски</v>
          </cell>
          <cell r="C281"/>
        </row>
        <row r="282">
          <cell r="A282">
            <v>283</v>
          </cell>
          <cell r="B282" t="str">
            <v>Сеад Балтиќ</v>
          </cell>
          <cell r="C282"/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/>
        </row>
        <row r="285">
          <cell r="A285">
            <v>286</v>
          </cell>
          <cell r="B285" t="str">
            <v>Умут Алиев</v>
          </cell>
          <cell r="C285"/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/>
        </row>
        <row r="288">
          <cell r="A288">
            <v>289</v>
          </cell>
          <cell r="B288" t="str">
            <v>Кристијан Киров</v>
          </cell>
          <cell r="C288"/>
        </row>
        <row r="289">
          <cell r="A289">
            <v>290</v>
          </cell>
          <cell r="B289" t="str">
            <v>Марија Котеска</v>
          </cell>
          <cell r="C289"/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/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/>
        </row>
        <row r="295">
          <cell r="A295">
            <v>296</v>
          </cell>
          <cell r="B295" t="str">
            <v>Мартин Нешкоски</v>
          </cell>
          <cell r="C295"/>
        </row>
        <row r="296">
          <cell r="A296">
            <v>297</v>
          </cell>
          <cell r="B296" t="str">
            <v xml:space="preserve">Мила Саздовска </v>
          </cell>
          <cell r="C296"/>
        </row>
        <row r="297">
          <cell r="A297">
            <v>298</v>
          </cell>
          <cell r="B297" t="str">
            <v>Павле Милошевски</v>
          </cell>
          <cell r="C297"/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/>
        </row>
        <row r="300">
          <cell r="A300">
            <v>301</v>
          </cell>
          <cell r="B300" t="str">
            <v>Оран Искендер</v>
          </cell>
          <cell r="C300"/>
        </row>
        <row r="301">
          <cell r="A301">
            <v>302</v>
          </cell>
          <cell r="B301" t="str">
            <v>Рикардо Бељур</v>
          </cell>
          <cell r="C301"/>
        </row>
        <row r="302">
          <cell r="A302">
            <v>303</v>
          </cell>
          <cell r="B302" t="str">
            <v>Сафет Ќамил</v>
          </cell>
          <cell r="C302"/>
        </row>
        <row r="303">
          <cell r="A303">
            <v>304</v>
          </cell>
          <cell r="B303" t="str">
            <v>Сефо Мурат</v>
          </cell>
          <cell r="C303"/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/>
        </row>
        <row r="306">
          <cell r="A306">
            <v>307</v>
          </cell>
          <cell r="B306" t="str">
            <v>Милаим Мустафа</v>
          </cell>
          <cell r="C306"/>
        </row>
        <row r="307">
          <cell r="A307">
            <v>308</v>
          </cell>
          <cell r="B307" t="str">
            <v>Исеин Латиг</v>
          </cell>
          <cell r="C307"/>
        </row>
        <row r="308">
          <cell r="A308">
            <v>309</v>
          </cell>
          <cell r="B308" t="str">
            <v>Џеват Селимовски</v>
          </cell>
          <cell r="C308"/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/>
        </row>
        <row r="311">
          <cell r="A311">
            <v>312</v>
          </cell>
          <cell r="B311" t="str">
            <v>Давид Ангеловски</v>
          </cell>
          <cell r="C311"/>
        </row>
        <row r="312">
          <cell r="A312">
            <v>313</v>
          </cell>
          <cell r="B312" t="str">
            <v>Ерик Арсов</v>
          </cell>
          <cell r="C312"/>
        </row>
        <row r="313">
          <cell r="A313">
            <v>314</v>
          </cell>
          <cell r="B313" t="str">
            <v>Гоце Ивановски</v>
          </cell>
          <cell r="C313"/>
        </row>
        <row r="314">
          <cell r="A314">
            <v>315</v>
          </cell>
          <cell r="B314" t="str">
            <v>Христијан Стојковски</v>
          </cell>
          <cell r="C314"/>
        </row>
        <row r="315">
          <cell r="A315">
            <v>316</v>
          </cell>
          <cell r="B315" t="str">
            <v>Лука Стојановски</v>
          </cell>
          <cell r="C315"/>
        </row>
        <row r="316">
          <cell r="A316">
            <v>317</v>
          </cell>
          <cell r="B316" t="str">
            <v>Лука Величковски</v>
          </cell>
          <cell r="C316"/>
        </row>
        <row r="317">
          <cell r="A317">
            <v>318</v>
          </cell>
          <cell r="B317" t="str">
            <v>Михаил Милковски</v>
          </cell>
          <cell r="C317"/>
        </row>
        <row r="318">
          <cell r="A318">
            <v>319</v>
          </cell>
          <cell r="B318" t="str">
            <v>Мимоза Стојковска</v>
          </cell>
          <cell r="C318"/>
        </row>
        <row r="319">
          <cell r="A319">
            <v>320</v>
          </cell>
          <cell r="B319" t="str">
            <v>Симона Ангеловска</v>
          </cell>
          <cell r="C319"/>
        </row>
        <row r="320">
          <cell r="A320">
            <v>321</v>
          </cell>
          <cell r="B320" t="str">
            <v>Тоше Анастасовски</v>
          </cell>
          <cell r="C320"/>
        </row>
        <row r="321">
          <cell r="A321">
            <v>322</v>
          </cell>
          <cell r="B321" t="str">
            <v>Виктор Ѓорѓиевски</v>
          </cell>
          <cell r="C321"/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/>
        </row>
        <row r="324">
          <cell r="A324">
            <v>325</v>
          </cell>
          <cell r="B324" t="str">
            <v>Павел Јосимовски</v>
          </cell>
          <cell r="C324"/>
        </row>
        <row r="325">
          <cell r="A325">
            <v>326</v>
          </cell>
          <cell r="B325" t="str">
            <v>Јован Јосимовски</v>
          </cell>
          <cell r="C325"/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/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/>
        </row>
        <row r="332">
          <cell r="A332">
            <v>333</v>
          </cell>
          <cell r="B332" t="str">
            <v>Михаел Станковски</v>
          </cell>
          <cell r="C332"/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/>
        </row>
        <row r="335">
          <cell r="A335">
            <v>336</v>
          </cell>
          <cell r="B335" t="str">
            <v>Ивица Кондев</v>
          </cell>
          <cell r="C335"/>
        </row>
        <row r="336">
          <cell r="A336">
            <v>337</v>
          </cell>
          <cell r="B336" t="str">
            <v>Моника Стајковска</v>
          </cell>
          <cell r="C336" t="str">
            <v>Берово</v>
          </cell>
        </row>
        <row r="337">
          <cell r="A337">
            <v>338</v>
          </cell>
          <cell r="B337" t="str">
            <v>Кристијан Џалевски</v>
          </cell>
          <cell r="C337"/>
        </row>
        <row r="338">
          <cell r="A338">
            <v>339</v>
          </cell>
          <cell r="B338" t="str">
            <v>Сара Ризовска</v>
          </cell>
          <cell r="C338" t="str">
            <v>Берово</v>
          </cell>
        </row>
        <row r="339">
          <cell r="A339">
            <v>340</v>
          </cell>
          <cell r="B339" t="str">
            <v>Александар Перовски</v>
          </cell>
          <cell r="C339"/>
        </row>
        <row r="340">
          <cell r="A340">
            <v>341</v>
          </cell>
          <cell r="B340" t="str">
            <v>Илија Ризовски</v>
          </cell>
          <cell r="C340"/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</v>
          </cell>
        </row>
        <row r="347">
          <cell r="A347">
            <v>348</v>
          </cell>
          <cell r="B347" t="str">
            <v>Александар Демјански</v>
          </cell>
          <cell r="C347"/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/>
        </row>
        <row r="350">
          <cell r="A350">
            <v>351</v>
          </cell>
          <cell r="B350" t="str">
            <v>Александар Печински</v>
          </cell>
          <cell r="C350"/>
        </row>
        <row r="351">
          <cell r="A351">
            <v>352</v>
          </cell>
          <cell r="B351" t="str">
            <v>Атанас Вуксанов</v>
          </cell>
          <cell r="C351"/>
        </row>
        <row r="352">
          <cell r="A352">
            <v>353</v>
          </cell>
          <cell r="B352" t="str">
            <v>Леонарда Ковачовска</v>
          </cell>
          <cell r="C352"/>
        </row>
        <row r="353">
          <cell r="A353">
            <v>354</v>
          </cell>
          <cell r="B353" t="str">
            <v>Андреј Самарџиски</v>
          </cell>
          <cell r="C353"/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Пелагонија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/>
        </row>
        <row r="368">
          <cell r="A368">
            <v>369</v>
          </cell>
          <cell r="B368" t="str">
            <v>Петар Кочомилески</v>
          </cell>
          <cell r="C368"/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/>
        </row>
        <row r="373">
          <cell r="A373">
            <v>374</v>
          </cell>
          <cell r="B373" t="str">
            <v>Кристијан Бирдевски</v>
          </cell>
          <cell r="C373"/>
        </row>
        <row r="374">
          <cell r="A374">
            <v>375</v>
          </cell>
          <cell r="B374" t="str">
            <v>Давид Бирдевски</v>
          </cell>
          <cell r="C374"/>
        </row>
        <row r="375">
          <cell r="A375">
            <v>376</v>
          </cell>
          <cell r="B375" t="str">
            <v>Горан Дишковски</v>
          </cell>
          <cell r="C375"/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/>
        </row>
        <row r="381">
          <cell r="A381">
            <v>382</v>
          </cell>
          <cell r="B381" t="str">
            <v>Исеин Латив</v>
          </cell>
          <cell r="C381"/>
        </row>
        <row r="382">
          <cell r="A382">
            <v>383</v>
          </cell>
          <cell r="B382" t="str">
            <v>Андреј Анџиев</v>
          </cell>
          <cell r="C382"/>
        </row>
        <row r="383">
          <cell r="A383">
            <v>384</v>
          </cell>
          <cell r="B383" t="str">
            <v>Трајче Маркоски</v>
          </cell>
          <cell r="C383" t="str">
            <v>Младост 96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/>
        </row>
        <row r="386">
          <cell r="A386">
            <v>387</v>
          </cell>
          <cell r="B386" t="str">
            <v>Кристијан Митевски</v>
          </cell>
          <cell r="C386"/>
        </row>
        <row r="387">
          <cell r="A387">
            <v>388</v>
          </cell>
          <cell r="B387" t="str">
            <v>Алекс Андов</v>
          </cell>
          <cell r="C387"/>
        </row>
        <row r="388">
          <cell r="A388">
            <v>389</v>
          </cell>
          <cell r="B388" t="str">
            <v>Рамадан Алим</v>
          </cell>
          <cell r="C388"/>
        </row>
        <row r="389">
          <cell r="A389">
            <v>390</v>
          </cell>
          <cell r="B389" t="str">
            <v>Амир Ибраими</v>
          </cell>
          <cell r="C389"/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  <cell r="C391"/>
        </row>
        <row r="392">
          <cell r="A392">
            <v>393</v>
          </cell>
          <cell r="B392" t="str">
            <v>Даниел Маркоски</v>
          </cell>
          <cell r="C392"/>
        </row>
        <row r="393">
          <cell r="A393">
            <v>394</v>
          </cell>
          <cell r="B393" t="str">
            <v>Трајан Ѓурчиноски</v>
          </cell>
          <cell r="C393"/>
        </row>
        <row r="394">
          <cell r="A394">
            <v>395</v>
          </cell>
          <cell r="B394" t="str">
            <v>Давор Поповски</v>
          </cell>
          <cell r="C394"/>
        </row>
        <row r="395">
          <cell r="A395">
            <v>396</v>
          </cell>
          <cell r="B395" t="str">
            <v>Кан Груби</v>
          </cell>
          <cell r="C395"/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/>
        </row>
        <row r="399">
          <cell r="A399">
            <v>400</v>
          </cell>
          <cell r="B399" t="str">
            <v>Добри Думевски</v>
          </cell>
          <cell r="C399"/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</v>
          </cell>
        </row>
        <row r="404">
          <cell r="A404">
            <v>405</v>
          </cell>
          <cell r="B404" t="str">
            <v>Илија Пашовски</v>
          </cell>
          <cell r="C404"/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/>
        </row>
        <row r="407">
          <cell r="A407">
            <v>408</v>
          </cell>
          <cell r="B407" t="str">
            <v>Бранимир Кубелка</v>
          </cell>
          <cell r="C407"/>
        </row>
        <row r="408">
          <cell r="A408">
            <v>409</v>
          </cell>
          <cell r="B408" t="str">
            <v>Усеин Елезовиќ</v>
          </cell>
          <cell r="C408"/>
        </row>
        <row r="409">
          <cell r="A409">
            <v>410</v>
          </cell>
          <cell r="B409" t="str">
            <v>Христијан Михајлоски</v>
          </cell>
          <cell r="C409"/>
        </row>
        <row r="410">
          <cell r="A410">
            <v>411</v>
          </cell>
          <cell r="B410" t="str">
            <v>Коста Нане</v>
          </cell>
          <cell r="C410"/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/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Рисови</v>
          </cell>
        </row>
        <row r="421">
          <cell r="A421">
            <v>422</v>
          </cell>
          <cell r="B421" t="str">
            <v>Теодора Наумоска</v>
          </cell>
          <cell r="C421"/>
        </row>
        <row r="422">
          <cell r="A422">
            <v>423</v>
          </cell>
          <cell r="B422" t="str">
            <v>Марко Сирачевски</v>
          </cell>
          <cell r="C422"/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/>
        </row>
        <row r="425">
          <cell r="A425">
            <v>426</v>
          </cell>
          <cell r="B425" t="str">
            <v>Сара Бугариновска</v>
          </cell>
          <cell r="C425"/>
        </row>
        <row r="426">
          <cell r="A426">
            <v>427</v>
          </cell>
          <cell r="B426" t="str">
            <v>Мила Гулеска</v>
          </cell>
          <cell r="C426"/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  <cell r="D429"/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  <cell r="D430"/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  <cell r="D431"/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  <cell r="D432"/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  <cell r="D433"/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  <cell r="D434"/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/>
        </row>
        <row r="437">
          <cell r="A437">
            <v>438</v>
          </cell>
          <cell r="B437" t="str">
            <v>Теодор Евтимов</v>
          </cell>
          <cell r="C437"/>
        </row>
        <row r="438">
          <cell r="A438">
            <v>439</v>
          </cell>
          <cell r="B438" t="str">
            <v>Леонид Геговски</v>
          </cell>
          <cell r="C438"/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/>
        </row>
        <row r="449">
          <cell r="A449">
            <v>450</v>
          </cell>
          <cell r="B449" t="str">
            <v>Катарина Гвозденовиќ</v>
          </cell>
          <cell r="C449"/>
        </row>
        <row r="450">
          <cell r="A450">
            <v>451</v>
          </cell>
          <cell r="B450" t="str">
            <v>Сашко Мартиновски</v>
          </cell>
          <cell r="C450" t="str">
            <v>Патриоти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/>
        </row>
        <row r="459">
          <cell r="A459">
            <v>460</v>
          </cell>
          <cell r="B459" t="str">
            <v>Иван Ѓорѓиев</v>
          </cell>
          <cell r="C459"/>
        </row>
        <row r="460">
          <cell r="A460">
            <v>461</v>
          </cell>
          <cell r="B460" t="str">
            <v>Трајче Тодоров</v>
          </cell>
          <cell r="C460"/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/>
        </row>
        <row r="463">
          <cell r="A463">
            <v>464</v>
          </cell>
          <cell r="B463" t="str">
            <v xml:space="preserve">Томи Шундовски </v>
          </cell>
          <cell r="C463"/>
        </row>
        <row r="464">
          <cell r="A464">
            <v>465</v>
          </cell>
          <cell r="B464" t="str">
            <v>Соколовиќ Страхиња</v>
          </cell>
          <cell r="C464"/>
        </row>
        <row r="465">
          <cell r="A465">
            <v>466</v>
          </cell>
          <cell r="B465" t="str">
            <v>Андреас Салих</v>
          </cell>
          <cell r="C465"/>
        </row>
        <row r="466">
          <cell r="A466">
            <v>467</v>
          </cell>
          <cell r="B466" t="str">
            <v>Рамиз Сулеман</v>
          </cell>
          <cell r="C466"/>
        </row>
        <row r="467">
          <cell r="A467">
            <v>468</v>
          </cell>
          <cell r="B467" t="str">
            <v>Ѓулбин Бајрами</v>
          </cell>
          <cell r="C467"/>
        </row>
        <row r="468">
          <cell r="A468">
            <v>469</v>
          </cell>
          <cell r="B468" t="str">
            <v>Зеко Дурмиш</v>
          </cell>
          <cell r="C468"/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</v>
          </cell>
        </row>
        <row r="473">
          <cell r="A473">
            <v>474</v>
          </cell>
          <cell r="B473" t="str">
            <v>Тоде Спировски</v>
          </cell>
          <cell r="C473"/>
        </row>
        <row r="474">
          <cell r="A474">
            <v>475</v>
          </cell>
          <cell r="B474" t="str">
            <v>Мирјана Чолаковиќ</v>
          </cell>
          <cell r="C474"/>
        </row>
        <row r="475">
          <cell r="A475">
            <v>477</v>
          </cell>
          <cell r="B475" t="str">
            <v>Ивор Катиќ</v>
          </cell>
          <cell r="C475"/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Пелистер</v>
          </cell>
        </row>
        <row r="478">
          <cell r="A478">
            <v>484</v>
          </cell>
          <cell r="B478" t="str">
            <v>Христијан Мазаров</v>
          </cell>
          <cell r="C478"/>
        </row>
        <row r="479">
          <cell r="A479">
            <v>485</v>
          </cell>
          <cell r="B479" t="str">
            <v>Бојана Ѓузелова</v>
          </cell>
          <cell r="C479" t="str">
            <v>Берово</v>
          </cell>
        </row>
        <row r="480">
          <cell r="A480">
            <v>486</v>
          </cell>
          <cell r="B480" t="str">
            <v>Петар Димитковски</v>
          </cell>
          <cell r="C480"/>
        </row>
        <row r="481">
          <cell r="A481">
            <v>487</v>
          </cell>
          <cell r="B481" t="str">
            <v>Сара Чабуковска</v>
          </cell>
          <cell r="C481" t="str">
            <v>Берово</v>
          </cell>
        </row>
        <row r="482">
          <cell r="A482">
            <v>488</v>
          </cell>
          <cell r="B482" t="str">
            <v>Сашко Костовски</v>
          </cell>
          <cell r="C482"/>
        </row>
        <row r="483">
          <cell r="A483">
            <v>489</v>
          </cell>
          <cell r="B483" t="str">
            <v>Бојан Ќурчиски</v>
          </cell>
          <cell r="C483"/>
        </row>
        <row r="484">
          <cell r="A484">
            <v>490</v>
          </cell>
          <cell r="B484" t="str">
            <v>Андреј Вуксанов</v>
          </cell>
          <cell r="C484"/>
        </row>
        <row r="485">
          <cell r="A485">
            <v>491</v>
          </cell>
          <cell r="B485" t="str">
            <v>Драги Станбулиски</v>
          </cell>
          <cell r="C485"/>
        </row>
        <row r="486">
          <cell r="A486">
            <v>492</v>
          </cell>
          <cell r="B486" t="str">
            <v>Алексија Китански</v>
          </cell>
          <cell r="C486" t="str">
            <v>Берово</v>
          </cell>
        </row>
        <row r="487">
          <cell r="A487">
            <v>493</v>
          </cell>
          <cell r="B487" t="str">
            <v>Петар Кратевски</v>
          </cell>
          <cell r="C487"/>
        </row>
        <row r="488">
          <cell r="A488">
            <v>494</v>
          </cell>
          <cell r="B488" t="str">
            <v>Викторија Сасанска</v>
          </cell>
          <cell r="C488"/>
        </row>
        <row r="489">
          <cell r="A489">
            <v>495</v>
          </cell>
          <cell r="B489" t="str">
            <v>Димаитaр Сасански</v>
          </cell>
          <cell r="C489"/>
        </row>
        <row r="490">
          <cell r="A490">
            <v>496</v>
          </cell>
          <cell r="B490" t="str">
            <v>Душан Каликов</v>
          </cell>
          <cell r="C490"/>
        </row>
        <row r="491">
          <cell r="A491">
            <v>497</v>
          </cell>
          <cell r="B491" t="str">
            <v>Матеј Стаменковски</v>
          </cell>
          <cell r="C491"/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/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>10 60 АС Ѓорче Петров</v>
          </cell>
        </row>
        <row r="503">
          <cell r="A503">
            <v>510</v>
          </cell>
          <cell r="B503" t="str">
            <v>Горан Кировски</v>
          </cell>
          <cell r="C503" t="str">
            <v>10 60 АС Ѓорче Петров</v>
          </cell>
        </row>
        <row r="504">
          <cell r="A504">
            <v>511</v>
          </cell>
          <cell r="B504" t="str">
            <v>Дарко Крстаноски</v>
          </cell>
          <cell r="C504" t="str">
            <v>10 60 АС Ѓорче Петров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>10 60 АС Ѓорче Петров</v>
          </cell>
        </row>
        <row r="506">
          <cell r="A506">
            <v>513</v>
          </cell>
          <cell r="B506" t="str">
            <v>Цветанка Стојчевска</v>
          </cell>
          <cell r="C506"/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Младост</v>
          </cell>
        </row>
        <row r="509">
          <cell r="A509">
            <v>516</v>
          </cell>
          <cell r="B509" t="str">
            <v>Лазар Мицев</v>
          </cell>
          <cell r="C509"/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/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/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/>
        </row>
        <row r="519">
          <cell r="A519">
            <v>526</v>
          </cell>
          <cell r="B519" t="str">
            <v>Илија Мајсторовиќ</v>
          </cell>
          <cell r="C519"/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/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/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/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/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/>
        </row>
        <row r="546">
          <cell r="A546">
            <v>553</v>
          </cell>
          <cell r="B546" t="str">
            <v>Леон Николич</v>
          </cell>
          <cell r="C546"/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/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/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Зифовска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/>
          <cell r="C564"/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Сарах Николова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/>
        </row>
        <row r="598">
          <cell r="A598">
            <v>605</v>
          </cell>
          <cell r="B598" t="str">
            <v>Шефкет Зејадин</v>
          </cell>
          <cell r="C598"/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612</v>
          </cell>
          <cell r="B605" t="str">
            <v>Огнен Илиески</v>
          </cell>
          <cell r="C605" t="str">
            <v>Младост 96</v>
          </cell>
          <cell r="D605"/>
        </row>
        <row r="606">
          <cell r="A606">
            <v>613</v>
          </cell>
          <cell r="B606" t="str">
            <v>Јован Аврамоски</v>
          </cell>
          <cell r="C606" t="str">
            <v>Младост 96</v>
          </cell>
          <cell r="D606"/>
        </row>
        <row r="607">
          <cell r="A607">
            <v>614</v>
          </cell>
          <cell r="B607" t="str">
            <v>Филип Музоски</v>
          </cell>
          <cell r="C607" t="str">
            <v>Пелистер</v>
          </cell>
        </row>
        <row r="608">
          <cell r="A608">
            <v>615</v>
          </cell>
          <cell r="B608" t="str">
            <v>Дарко Музоски</v>
          </cell>
          <cell r="C608" t="str">
            <v>Пелистер</v>
          </cell>
        </row>
        <row r="609">
          <cell r="A609">
            <v>616</v>
          </cell>
          <cell r="B609" t="str">
            <v>Виктор Јанчески</v>
          </cell>
          <cell r="C609" t="str">
            <v>Пелистер</v>
          </cell>
        </row>
        <row r="610">
          <cell r="A610">
            <v>617</v>
          </cell>
          <cell r="B610" t="str">
            <v>Благој Ѓорчески</v>
          </cell>
          <cell r="C610" t="str">
            <v>Крушево</v>
          </cell>
        </row>
        <row r="611">
          <cell r="A611">
            <v>618</v>
          </cell>
          <cell r="B611" t="str">
            <v>Димитар Богоески</v>
          </cell>
          <cell r="C611" t="str">
            <v>Крушево</v>
          </cell>
        </row>
        <row r="612">
          <cell r="A612">
            <v>619</v>
          </cell>
          <cell r="B612" t="str">
            <v>Петар Ристески</v>
          </cell>
          <cell r="C612" t="str">
            <v>Младост 96</v>
          </cell>
        </row>
        <row r="613">
          <cell r="A613">
            <v>620</v>
          </cell>
          <cell r="B613" t="str">
            <v xml:space="preserve">Ана Крстевска </v>
          </cell>
          <cell r="C613" t="str">
            <v>10 60 АС Ѓорче Петров</v>
          </cell>
        </row>
        <row r="614">
          <cell r="A614">
            <v>621</v>
          </cell>
          <cell r="B614" t="str">
            <v xml:space="preserve">Сашко Крстевски </v>
          </cell>
          <cell r="C614" t="str">
            <v>10 60 АС Ѓорче Петров</v>
          </cell>
        </row>
        <row r="615">
          <cell r="A615">
            <v>622</v>
          </cell>
          <cell r="B615" t="str">
            <v xml:space="preserve">Лана Стојановска </v>
          </cell>
          <cell r="C615" t="str">
            <v>10 60 АС Ѓорче Петров</v>
          </cell>
        </row>
        <row r="616">
          <cell r="A616">
            <v>623</v>
          </cell>
          <cell r="B616" t="str">
            <v xml:space="preserve">Лука Стојановски </v>
          </cell>
          <cell r="C616" t="str">
            <v>10 60 АС Ѓорче Петров</v>
          </cell>
        </row>
        <row r="617">
          <cell r="A617">
            <v>624</v>
          </cell>
          <cell r="B617" t="str">
            <v>Кристијан Ивановски</v>
          </cell>
          <cell r="C617" t="str">
            <v>10 60 АС Ѓорче Петров</v>
          </cell>
        </row>
        <row r="618">
          <cell r="A618">
            <v>625</v>
          </cell>
          <cell r="B618" t="str">
            <v>Андреј Насковски</v>
          </cell>
          <cell r="C618" t="str">
            <v>Куманово</v>
          </cell>
        </row>
        <row r="619">
          <cell r="A619">
            <v>626</v>
          </cell>
          <cell r="B619" t="str">
            <v>Ангелина Иванова</v>
          </cell>
          <cell r="C619" t="str">
            <v>Младост 96</v>
          </cell>
        </row>
        <row r="620">
          <cell r="A620">
            <v>627</v>
          </cell>
          <cell r="B620" t="str">
            <v>Стојанче Миров</v>
          </cell>
          <cell r="C620" t="str">
            <v>Борец ТИМ</v>
          </cell>
        </row>
        <row r="621">
          <cell r="A621">
            <v>628</v>
          </cell>
          <cell r="B621" t="str">
            <v>Дејан Јаневски</v>
          </cell>
          <cell r="C621" t="str">
            <v>Саса</v>
          </cell>
        </row>
        <row r="622">
          <cell r="A622">
            <v>629</v>
          </cell>
          <cell r="B622" t="str">
            <v>Никола Дојчиновски</v>
          </cell>
          <cell r="C622" t="str">
            <v>Пелистер</v>
          </cell>
        </row>
        <row r="623">
          <cell r="A623">
            <v>630</v>
          </cell>
          <cell r="B623" t="str">
            <v>Звонко Милески</v>
          </cell>
          <cell r="C623" t="str">
            <v>Пелистер</v>
          </cell>
        </row>
        <row r="624">
          <cell r="A624">
            <v>631</v>
          </cell>
          <cell r="B624" t="str">
            <v>Александар Циндриќ</v>
          </cell>
          <cell r="C624" t="str">
            <v>Пелистер</v>
          </cell>
        </row>
        <row r="625">
          <cell r="A625">
            <v>632</v>
          </cell>
          <cell r="B625" t="str">
            <v>Јулија Весковска</v>
          </cell>
          <cell r="C625" t="str">
            <v>10 60 АС Ѓорче Петров</v>
          </cell>
        </row>
        <row r="626">
          <cell r="A626">
            <v>633</v>
          </cell>
          <cell r="B626" t="str">
            <v>Кристијан Бојмалиев</v>
          </cell>
          <cell r="C626" t="str">
            <v>Пелистер</v>
          </cell>
        </row>
        <row r="627">
          <cell r="A627">
            <v>634</v>
          </cell>
          <cell r="B627" t="str">
            <v>Георги Стојанов</v>
          </cell>
          <cell r="C627" t="str">
            <v>Пелагонија</v>
          </cell>
        </row>
        <row r="628">
          <cell r="A628">
            <v>635</v>
          </cell>
          <cell r="B628" t="str">
            <v>Фатих Карабаџаку</v>
          </cell>
          <cell r="C628" t="str">
            <v>Младост 96</v>
          </cell>
        </row>
        <row r="629">
          <cell r="A629">
            <v>636</v>
          </cell>
          <cell r="B629" t="str">
            <v>Стефан Арсов</v>
          </cell>
          <cell r="C629" t="str">
            <v>Рисови</v>
          </cell>
        </row>
        <row r="630">
          <cell r="A630">
            <v>637</v>
          </cell>
          <cell r="B630" t="str">
            <v>Оливер Донев</v>
          </cell>
          <cell r="C630" t="str">
            <v>Телеком Нец</v>
          </cell>
        </row>
        <row r="631">
          <cell r="A631">
            <v>638</v>
          </cell>
          <cell r="B631" t="str">
            <v>Богдан Ангеловски</v>
          </cell>
          <cell r="C631" t="str">
            <v>Рисови</v>
          </cell>
        </row>
        <row r="632">
          <cell r="A632">
            <v>639</v>
          </cell>
          <cell r="B632" t="str">
            <v>Агон Саити</v>
          </cell>
          <cell r="C632" t="str">
            <v>Рисови</v>
          </cell>
        </row>
        <row r="633">
          <cell r="A633">
            <v>640</v>
          </cell>
          <cell r="B633" t="str">
            <v>Јон Оломани</v>
          </cell>
          <cell r="C633" t="str">
            <v>Рисови</v>
          </cell>
        </row>
        <row r="634">
          <cell r="A634">
            <v>641</v>
          </cell>
          <cell r="B634" t="str">
            <v>Олександар Тумачов</v>
          </cell>
          <cell r="C634" t="str">
            <v>Крива Паланка</v>
          </cell>
        </row>
        <row r="635">
          <cell r="A635">
            <v>642</v>
          </cell>
          <cell r="B635" t="str">
            <v>Риза Латифов</v>
          </cell>
          <cell r="C635" t="str">
            <v>Астраион</v>
          </cell>
        </row>
        <row r="636">
          <cell r="A636">
            <v>643</v>
          </cell>
          <cell r="B636" t="str">
            <v>Катарина Николиќ</v>
          </cell>
          <cell r="C636" t="str">
            <v>Шампион ФА</v>
          </cell>
        </row>
        <row r="637">
          <cell r="A637">
            <v>644</v>
          </cell>
          <cell r="B637" t="str">
            <v>Жарко Мирчевски</v>
          </cell>
          <cell r="C637" t="str">
            <v>Борец ТИМ</v>
          </cell>
        </row>
        <row r="638">
          <cell r="A638">
            <v>645</v>
          </cell>
          <cell r="B638" t="str">
            <v>Елена Ѓоргиева</v>
          </cell>
          <cell r="C638" t="str">
            <v>Астраион</v>
          </cell>
        </row>
        <row r="639">
          <cell r="A639">
            <v>646</v>
          </cell>
          <cell r="B639" t="str">
            <v>Дејан Иванов</v>
          </cell>
          <cell r="C639" t="str">
            <v>Кратово</v>
          </cell>
        </row>
        <row r="640">
          <cell r="A640">
            <v>647</v>
          </cell>
          <cell r="B640" t="str">
            <v>Ангела Витанова</v>
          </cell>
          <cell r="C640" t="str">
            <v>Астраион</v>
          </cell>
        </row>
        <row r="641">
          <cell r="A641">
            <v>648</v>
          </cell>
          <cell r="B641" t="str">
            <v>Аце Јовановски</v>
          </cell>
          <cell r="C641" t="str">
            <v>Борец ТИМ</v>
          </cell>
        </row>
        <row r="642">
          <cell r="A642">
            <v>649</v>
          </cell>
          <cell r="B642" t="str">
            <v>Лефче Картинов</v>
          </cell>
          <cell r="C642" t="str">
            <v>Борец ТИМ</v>
          </cell>
        </row>
        <row r="643">
          <cell r="A643">
            <v>650</v>
          </cell>
          <cell r="B643" t="str">
            <v>Јована Ангелова</v>
          </cell>
          <cell r="C643" t="str">
            <v>Борец ТИМ</v>
          </cell>
        </row>
        <row r="644">
          <cell r="A644">
            <v>651</v>
          </cell>
          <cell r="B644" t="str">
            <v>Давуд Мемиќ</v>
          </cell>
          <cell r="C644" t="str">
            <v>Патриоти</v>
          </cell>
        </row>
        <row r="645">
          <cell r="A645">
            <v>652</v>
          </cell>
          <cell r="B645" t="str">
            <v>Иле Тодоровски</v>
          </cell>
          <cell r="C645" t="str">
            <v>Патриоти</v>
          </cell>
        </row>
        <row r="646">
          <cell r="A646">
            <v>653</v>
          </cell>
          <cell r="B646" t="str">
            <v xml:space="preserve">Жаклина Оцевска </v>
          </cell>
          <cell r="C646" t="str">
            <v>Патриоти</v>
          </cell>
        </row>
        <row r="647">
          <cell r="A647">
            <v>654</v>
          </cell>
          <cell r="B647" t="str">
            <v>Кире Тодоровски</v>
          </cell>
          <cell r="C647" t="str">
            <v>Патриоти</v>
          </cell>
        </row>
        <row r="648">
          <cell r="A648">
            <v>655</v>
          </cell>
          <cell r="B648" t="str">
            <v>Стефан Тодоровски</v>
          </cell>
          <cell r="C648" t="str">
            <v>Патриоти</v>
          </cell>
        </row>
        <row r="649">
          <cell r="A649">
            <v>656</v>
          </cell>
          <cell r="B649" t="str">
            <v>Марко Макаријоски</v>
          </cell>
          <cell r="C649" t="str">
            <v>Пелагонија</v>
          </cell>
        </row>
        <row r="650">
          <cell r="A650">
            <v>657</v>
          </cell>
          <cell r="B650" t="str">
            <v>Давид Илоски</v>
          </cell>
          <cell r="C650" t="str">
            <v>Пелагонија</v>
          </cell>
        </row>
        <row r="651">
          <cell r="A651">
            <v>658</v>
          </cell>
          <cell r="B651" t="str">
            <v>Влатко Михајлов</v>
          </cell>
          <cell r="C651" t="str">
            <v>Крива Паланка 2007</v>
          </cell>
        </row>
        <row r="652">
          <cell r="A652">
            <v>659</v>
          </cell>
          <cell r="B652" t="str">
            <v>Јаков Смолиќ</v>
          </cell>
          <cell r="C652" t="str">
            <v>Рисови</v>
          </cell>
        </row>
        <row r="653">
          <cell r="A653">
            <v>660</v>
          </cell>
          <cell r="B653" t="str">
            <v>Калина Вучковиќ</v>
          </cell>
          <cell r="C653" t="str">
            <v>Работнички</v>
          </cell>
        </row>
        <row r="654">
          <cell r="A654">
            <v>661</v>
          </cell>
          <cell r="B654" t="str">
            <v>Војдан Томовски</v>
          </cell>
          <cell r="C654" t="str">
            <v>Работнички</v>
          </cell>
        </row>
        <row r="655">
          <cell r="A655">
            <v>662</v>
          </cell>
          <cell r="B655" t="str">
            <v>Борјан Томовски</v>
          </cell>
          <cell r="C655" t="str">
            <v>Работнички</v>
          </cell>
        </row>
        <row r="656">
          <cell r="A656">
            <v>663</v>
          </cell>
          <cell r="B656" t="str">
            <v>Јана Спасиќ</v>
          </cell>
          <cell r="C656" t="str">
            <v>Работнички</v>
          </cell>
        </row>
        <row r="657">
          <cell r="A657">
            <v>664</v>
          </cell>
          <cell r="B657" t="str">
            <v>Дуња Никифоровски</v>
          </cell>
          <cell r="C657" t="str">
            <v>Работнички</v>
          </cell>
        </row>
        <row r="658">
          <cell r="A658">
            <v>665</v>
          </cell>
          <cell r="B658" t="str">
            <v>Лука Ивановски</v>
          </cell>
          <cell r="C658" t="str">
            <v>Рисови</v>
          </cell>
        </row>
        <row r="659">
          <cell r="A659">
            <v>666</v>
          </cell>
          <cell r="B659"/>
          <cell r="C659"/>
        </row>
        <row r="660">
          <cell r="A660">
            <v>667</v>
          </cell>
          <cell r="B660"/>
          <cell r="C660"/>
        </row>
        <row r="661">
          <cell r="A661">
            <v>668</v>
          </cell>
          <cell r="B661"/>
          <cell r="C661"/>
        </row>
        <row r="662">
          <cell r="A662">
            <v>1001</v>
          </cell>
          <cell r="B662" t="str">
            <v>Антун Јурковиќ</v>
          </cell>
          <cell r="C66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H11" sqref="H1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Амелиа Николов (187)</v>
      </c>
      <c r="E3" s="294" t="str">
        <f t="shared" ref="E3:E34" si="1">IF(D3="","",INDEX($J$3:$J$42,MATCH(C3,$G$3:$G$42,0)))</f>
        <v>Шампион ФА</v>
      </c>
      <c r="F3" s="299">
        <v>16</v>
      </c>
      <c r="G3" s="349">
        <v>1</v>
      </c>
      <c r="H3" s="36">
        <v>187</v>
      </c>
      <c r="I3" s="252" t="str">
        <f>IF(ISERROR(VLOOKUP(H3,Baza!A:C,2,FALSE)&amp;" "&amp;"("&amp;H3&amp;")"),"",(VLOOKUP(H3,Baza!A:C,2,FALSE)&amp;" "&amp;"("&amp;H3&amp;")"))</f>
        <v>Амелиа Николов (187)</v>
      </c>
      <c r="J3" s="252" t="str">
        <f>IF(ISERROR(VLOOKUP(H3,Baza!A:C,3,FALSE)),"",(VLOOKUP(H3,Baza!A:C,3,FALSE)))</f>
        <v>Шампион ФА</v>
      </c>
      <c r="K3" s="350">
        <f>IF(ISERROR(VLOOKUP(H3,[1]Baza!A:D,4,FALSE)),"",(VLOOKUP(H3,[1]Baza!A:D,4,FALSE)))</f>
        <v>0</v>
      </c>
      <c r="L3" s="331"/>
      <c r="M3" s="332" t="e">
        <f t="shared" ref="M3:M34" si="2">VLOOKUP(C3,$H$3:$J$66,3,FALSE)</f>
        <v>#N/A</v>
      </c>
      <c r="N3" s="332">
        <v>10</v>
      </c>
      <c r="O3" s="349">
        <v>841</v>
      </c>
      <c r="Q3" s="318"/>
    </row>
    <row r="4" spans="2:17">
      <c r="B4" s="352"/>
      <c r="C4" s="265">
        <v>2</v>
      </c>
      <c r="D4" s="287" t="str">
        <f t="shared" si="0"/>
        <v>Сара А.Стојановска (182)</v>
      </c>
      <c r="E4" s="288" t="str">
        <f t="shared" si="1"/>
        <v>Крива Паланка</v>
      </c>
      <c r="F4" s="284">
        <v>31</v>
      </c>
      <c r="G4" s="243">
        <v>5</v>
      </c>
      <c r="H4" s="36">
        <v>194</v>
      </c>
      <c r="I4" s="252" t="str">
        <f>IF(ISERROR(VLOOKUP(H4,Baza!A:C,2,FALSE)&amp;" "&amp;"("&amp;H4&amp;")"),"",(VLOOKUP(H4,Baza!A:C,2,FALSE)&amp;" "&amp;"("&amp;H4&amp;")"))</f>
        <v>Софија Хасану (194)</v>
      </c>
      <c r="J4" s="252" t="str">
        <f>IF(ISERROR(VLOOKUP(H4,Baza!A:C,3,FALSE)),"",(VLOOKUP(H4,Baza!A:C,3,FALSE)))</f>
        <v>Младост 96</v>
      </c>
      <c r="K4" s="311" t="str">
        <f>IF(ISERROR(VLOOKUP(H4,Baza!A:D,4,FALSE)),"",(VLOOKUP(H4,Baza!A:D,4,FALSE)))</f>
        <v>U-18</v>
      </c>
      <c r="M4" s="239" t="e">
        <f t="shared" si="2"/>
        <v>#N/A</v>
      </c>
      <c r="N4" s="239">
        <v>31</v>
      </c>
      <c r="O4" s="339">
        <v>584</v>
      </c>
      <c r="Q4" s="318"/>
    </row>
    <row r="5" spans="2:17">
      <c r="B5" s="352"/>
      <c r="C5" s="265">
        <v>3</v>
      </c>
      <c r="D5" s="287" t="str">
        <f t="shared" si="0"/>
        <v>Фани Јованоска (193)</v>
      </c>
      <c r="E5" s="288" t="str">
        <f t="shared" si="1"/>
        <v>Младост</v>
      </c>
      <c r="F5" s="284">
        <v>24</v>
      </c>
      <c r="G5" s="243">
        <v>2</v>
      </c>
      <c r="H5" s="36">
        <v>182</v>
      </c>
      <c r="I5" s="252" t="str">
        <f>IF(ISERROR(VLOOKUP(H5,Baza!A:C,2,FALSE)&amp;" "&amp;"("&amp;H5&amp;")"),"",(VLOOKUP(H5,Baza!A:C,2,FALSE)&amp;" "&amp;"("&amp;H5&amp;")"))</f>
        <v>Сара А.Стојановска (182)</v>
      </c>
      <c r="J5" s="252" t="str">
        <f>IF(ISERROR(VLOOKUP(H5,Baza!A:C,3,FALSE)),"",(VLOOKUP(H5,Baza!A:C,3,FALSE)))</f>
        <v>Крива Паланка</v>
      </c>
      <c r="K5" s="311" t="str">
        <f>IF(ISERROR(VLOOKUP(H5,Baza!A:D,4,FALSE)),"",(VLOOKUP(H5,Baza!A:D,4,FALSE)))</f>
        <v>SEN</v>
      </c>
      <c r="M5" s="239" t="e">
        <f t="shared" si="2"/>
        <v>#N/A</v>
      </c>
      <c r="N5" s="239">
        <v>24</v>
      </c>
      <c r="O5" s="339">
        <v>503</v>
      </c>
      <c r="Q5" s="318"/>
    </row>
    <row r="6" spans="2:17" ht="16.2" thickBot="1">
      <c r="B6" s="355"/>
      <c r="C6" s="268">
        <v>4</v>
      </c>
      <c r="D6" s="291" t="str">
        <f t="shared" si="0"/>
        <v>Благица Печинска (349)</v>
      </c>
      <c r="E6" s="292" t="str">
        <f t="shared" si="1"/>
        <v>Берово</v>
      </c>
      <c r="F6" s="284">
        <v>17</v>
      </c>
      <c r="G6" s="330">
        <v>6</v>
      </c>
      <c r="H6" s="36">
        <v>140</v>
      </c>
      <c r="I6" s="252" t="str">
        <f>IF(ISERROR(VLOOKUP(H6,Baza!A:C,2,FALSE)&amp;" "&amp;"("&amp;H6&amp;")"),"",(VLOOKUP(H6,Baza!A:C,2,FALSE)&amp;" "&amp;"("&amp;H6&amp;")"))</f>
        <v>Изабела Ковачовска (140)</v>
      </c>
      <c r="J6" s="252" t="str">
        <f>IF(ISERROR(VLOOKUP(H6,Baza!A:C,3,FALSE)),"",(VLOOKUP(H6,Baza!A:C,3,FALSE)))</f>
        <v>Берово</v>
      </c>
      <c r="K6" s="327">
        <f>IF(ISERROR(VLOOKUP(H6,[1]Baza!A:D,4,FALSE)),"",(VLOOKUP(H6,[1]Baza!A:D,4,FALSE)))</f>
        <v>0</v>
      </c>
      <c r="L6" s="331"/>
      <c r="M6" s="332" t="e">
        <f t="shared" si="2"/>
        <v>#N/A</v>
      </c>
      <c r="N6" s="332">
        <v>3</v>
      </c>
      <c r="O6" s="330">
        <v>314</v>
      </c>
      <c r="Q6" s="318"/>
    </row>
    <row r="7" spans="2:17">
      <c r="B7" s="351" t="s">
        <v>63</v>
      </c>
      <c r="C7" s="264">
        <v>5</v>
      </c>
      <c r="D7" s="285" t="str">
        <f t="shared" si="0"/>
        <v>Софија Хасану (194)</v>
      </c>
      <c r="E7" s="286" t="str">
        <f t="shared" si="1"/>
        <v>Младост 96</v>
      </c>
      <c r="F7" s="284">
        <v>26</v>
      </c>
      <c r="G7" s="243">
        <v>7</v>
      </c>
      <c r="H7" s="36">
        <v>181</v>
      </c>
      <c r="I7" s="252" t="str">
        <f>IF(ISERROR(VLOOKUP(H7,Baza!A:C,2,FALSE)&amp;" "&amp;"("&amp;H7&amp;")"),"",(VLOOKUP(H7,Baza!A:C,2,FALSE)&amp;" "&amp;"("&amp;H7&amp;")"))</f>
        <v>Ана Стојановска (181)</v>
      </c>
      <c r="J7" s="252" t="str">
        <f>IF(ISERROR(VLOOKUP(H7,Baza!A:C,3,FALSE)),"",(VLOOKUP(H7,Baza!A:C,3,FALSE)))</f>
        <v>Крива Паланка</v>
      </c>
      <c r="K7" s="311" t="str">
        <f>IF(ISERROR(VLOOKUP(H7,Baza!A:D,4,FALSE)),"",(VLOOKUP(H7,Baza!A:D,4,FALSE)))</f>
        <v>U-12</v>
      </c>
      <c r="M7" s="239" t="e">
        <f t="shared" si="2"/>
        <v>#N/A</v>
      </c>
      <c r="N7" s="239">
        <v>26</v>
      </c>
      <c r="O7" s="339">
        <v>304</v>
      </c>
      <c r="Q7" s="318"/>
    </row>
    <row r="8" spans="2:17">
      <c r="B8" s="352"/>
      <c r="C8" s="265">
        <v>6</v>
      </c>
      <c r="D8" s="287" t="str">
        <f t="shared" si="0"/>
        <v>Изабела Ковачовска (140)</v>
      </c>
      <c r="E8" s="288" t="str">
        <f t="shared" si="1"/>
        <v>Берово</v>
      </c>
      <c r="F8" s="284">
        <v>2</v>
      </c>
      <c r="G8" s="330">
        <v>3</v>
      </c>
      <c r="H8" s="36">
        <v>193</v>
      </c>
      <c r="I8" s="252" t="str">
        <f>IF(ISERROR(VLOOKUP(H8,Baza!A:C,2,FALSE)&amp;" "&amp;"("&amp;H8&amp;")"),"",(VLOOKUP(H8,Baza!A:C,2,FALSE)&amp;" "&amp;"("&amp;H8&amp;")"))</f>
        <v>Фани Јованоска (193)</v>
      </c>
      <c r="J8" s="252" t="str">
        <f>IF(ISERROR(VLOOKUP(H8,Baza!A:C,3,FALSE)),"",(VLOOKUP(H8,Baza!A:C,3,FALSE)))</f>
        <v>Младост</v>
      </c>
      <c r="K8" s="327">
        <f>IF(ISERROR(VLOOKUP(H8,[1]Baza!A:D,4,FALSE)),"",(VLOOKUP(H8,[1]Baza!A:D,4,FALSE)))</f>
        <v>0</v>
      </c>
      <c r="L8" s="331"/>
      <c r="M8" s="332" t="e">
        <f t="shared" si="2"/>
        <v>#N/A</v>
      </c>
      <c r="N8" s="332">
        <v>8</v>
      </c>
      <c r="O8" s="330">
        <v>251</v>
      </c>
      <c r="Q8" s="318"/>
    </row>
    <row r="9" spans="2:17">
      <c r="B9" s="352"/>
      <c r="C9" s="265">
        <v>7</v>
      </c>
      <c r="D9" s="287" t="str">
        <f t="shared" si="0"/>
        <v>Ана Стојановска (181)</v>
      </c>
      <c r="E9" s="288" t="str">
        <f t="shared" si="1"/>
        <v>Крива Паланка</v>
      </c>
      <c r="F9" s="284">
        <v>29</v>
      </c>
      <c r="G9" s="243">
        <v>4</v>
      </c>
      <c r="H9" s="36">
        <v>349</v>
      </c>
      <c r="I9" s="252" t="str">
        <f>IF(ISERROR(VLOOKUP(H9,Baza!A:C,2,FALSE)&amp;" "&amp;"("&amp;H9&amp;")"),"",(VLOOKUP(H9,Baza!A:C,2,FALSE)&amp;" "&amp;"("&amp;H9&amp;")"))</f>
        <v>Благица Печинска (349)</v>
      </c>
      <c r="J9" s="252" t="str">
        <f>IF(ISERROR(VLOOKUP(H9,Baza!A:C,3,FALSE)),"",(VLOOKUP(H9,Baza!A:C,3,FALSE)))</f>
        <v>Берово</v>
      </c>
      <c r="K9" s="311" t="str">
        <f>IF(ISERROR(VLOOKUP(H9,Baza!A:D,4,FALSE)),"",(VLOOKUP(H9,Baza!A:D,4,FALSE)))</f>
        <v>U-12</v>
      </c>
      <c r="M9" s="239" t="e">
        <f t="shared" si="2"/>
        <v>#N/A</v>
      </c>
      <c r="N9" s="239">
        <v>29</v>
      </c>
      <c r="O9" s="339">
        <v>0</v>
      </c>
      <c r="Q9" s="318"/>
    </row>
    <row r="10" spans="2:17" ht="16.2" thickBot="1">
      <c r="B10" s="353"/>
      <c r="C10" s="266">
        <v>8</v>
      </c>
      <c r="D10" s="289" t="str">
        <f t="shared" si="0"/>
        <v>Љубица Смилеска (412)</v>
      </c>
      <c r="E10" s="290" t="str">
        <f t="shared" si="1"/>
        <v>Младост</v>
      </c>
      <c r="F10" s="284">
        <v>5</v>
      </c>
      <c r="G10" s="330">
        <v>8</v>
      </c>
      <c r="H10" s="36">
        <v>412</v>
      </c>
      <c r="I10" s="252" t="str">
        <f>IF(ISERROR(VLOOKUP(H10,Baza!A:C,2,FALSE)&amp;" "&amp;"("&amp;H10&amp;")"),"",(VLOOKUP(H10,Baza!A:C,2,FALSE)&amp;" "&amp;"("&amp;H10&amp;")"))</f>
        <v>Љубица Смилеска (412)</v>
      </c>
      <c r="J10" s="252" t="str">
        <f>IF(ISERROR(VLOOKUP(H10,Baza!A:C,3,FALSE)),"",(VLOOKUP(H10,Baza!A:C,3,FALSE)))</f>
        <v>Младост</v>
      </c>
      <c r="K10" s="327">
        <f>IF(ISERROR(VLOOKUP(H10,[1]Baza!A:D,4,FALSE)),"",(VLOOKUP(H10,[1]Baza!A:D,4,FALSE)))</f>
        <v>0</v>
      </c>
      <c r="L10" s="331"/>
      <c r="M10" s="332" t="e">
        <f t="shared" si="2"/>
        <v>#N/A</v>
      </c>
      <c r="N10" s="332">
        <v>6</v>
      </c>
      <c r="O10" s="330">
        <v>0</v>
      </c>
      <c r="Q10" s="318"/>
    </row>
    <row r="11" spans="2:17">
      <c r="B11" s="354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10</v>
      </c>
      <c r="G11" s="330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12</v>
      </c>
      <c r="O11" s="330"/>
      <c r="Q11" s="318"/>
    </row>
    <row r="12" spans="2:17">
      <c r="B12" s="352"/>
      <c r="C12" s="265">
        <v>10</v>
      </c>
      <c r="D12" s="287" t="str">
        <f t="shared" si="0"/>
        <v/>
      </c>
      <c r="E12" s="288" t="str">
        <f t="shared" si="1"/>
        <v/>
      </c>
      <c r="F12" s="284">
        <v>23</v>
      </c>
      <c r="G12" s="243"/>
      <c r="H12" s="243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1" t="str">
        <f>IF(ISERROR(VLOOKUP(H12,Baza!A:D,4,FALSE)),"",(VLOOKUP(H12,Baza!A:D,4,FALSE)))</f>
        <v/>
      </c>
      <c r="M12" s="239" t="e">
        <f t="shared" si="2"/>
        <v>#N/A</v>
      </c>
      <c r="N12" s="239">
        <v>23</v>
      </c>
      <c r="O12" s="339"/>
      <c r="Q12" s="318"/>
    </row>
    <row r="13" spans="2:17">
      <c r="B13" s="352"/>
      <c r="C13" s="265">
        <v>11</v>
      </c>
      <c r="D13" s="287" t="str">
        <f t="shared" si="0"/>
        <v/>
      </c>
      <c r="E13" s="288" t="str">
        <f t="shared" si="1"/>
        <v/>
      </c>
      <c r="F13" s="284">
        <v>14</v>
      </c>
      <c r="G13" s="330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13</v>
      </c>
      <c r="O13" s="330"/>
      <c r="Q13" s="318"/>
    </row>
    <row r="14" spans="2:17" ht="16.2" thickBot="1">
      <c r="B14" s="355"/>
      <c r="C14" s="268">
        <v>12</v>
      </c>
      <c r="D14" s="291" t="str">
        <f t="shared" si="0"/>
        <v/>
      </c>
      <c r="E14" s="292" t="str">
        <f t="shared" si="1"/>
        <v/>
      </c>
      <c r="F14" s="284">
        <v>9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16</v>
      </c>
      <c r="O14" s="330"/>
      <c r="Q14" s="318"/>
    </row>
    <row r="15" spans="2:17">
      <c r="B15" s="351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2"/>
      <c r="C16" s="265">
        <v>14</v>
      </c>
      <c r="D16" s="287" t="str">
        <f t="shared" si="0"/>
        <v/>
      </c>
      <c r="E16" s="288" t="str">
        <f t="shared" si="1"/>
        <v/>
      </c>
      <c r="F16" s="284">
        <v>8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4</v>
      </c>
      <c r="O16" s="330"/>
      <c r="Q16" s="318"/>
    </row>
    <row r="17" spans="2:15">
      <c r="B17" s="352"/>
      <c r="C17" s="265">
        <v>15</v>
      </c>
      <c r="D17" s="287" t="str">
        <f t="shared" si="0"/>
        <v/>
      </c>
      <c r="E17" s="288" t="str">
        <f t="shared" si="1"/>
        <v/>
      </c>
      <c r="F17" s="284">
        <v>28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28</v>
      </c>
      <c r="O17" s="339"/>
    </row>
    <row r="18" spans="2:15" ht="16.2" thickBot="1">
      <c r="B18" s="353"/>
      <c r="C18" s="266">
        <v>16</v>
      </c>
      <c r="D18" s="289" t="str">
        <f t="shared" si="0"/>
        <v/>
      </c>
      <c r="E18" s="290" t="str">
        <f t="shared" si="1"/>
        <v/>
      </c>
      <c r="F18" s="284">
        <v>3</v>
      </c>
      <c r="G18" s="330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18</v>
      </c>
      <c r="O18" s="330"/>
    </row>
    <row r="19" spans="2:15">
      <c r="B19" s="354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18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18</v>
      </c>
      <c r="O19" s="339"/>
    </row>
    <row r="20" spans="2:15">
      <c r="B20" s="352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2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5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1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2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2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3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4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2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2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5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2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2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L22" sqref="L20:L22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919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Амелиа Николов (187)</v>
      </c>
      <c r="E4" s="32">
        <f>C4+4</f>
        <v>5</v>
      </c>
      <c r="F4" s="33" t="str">
        <f>IF(VLOOKUP(E4,PARTICIPANTS!$C$3:$D$98,2,FALSE)="","",(VLOOKUP(E4,PARTICIPANTS!$C$3:$D$98,2,FALSE)))</f>
        <v>Софија Хасану (194)</v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Сара А.Стојановска (182)</v>
      </c>
      <c r="E5" s="32">
        <f t="shared" ref="E5:I7" si="0">C5+4</f>
        <v>6</v>
      </c>
      <c r="F5" s="33" t="str">
        <f>IF(VLOOKUP(E5,PARTICIPANTS!$C$3:$D$98,2,FALSE)="","",(VLOOKUP(E5,PARTICIPANTS!$C$3:$D$98,2,FALSE)))</f>
        <v>Изабела Ковачовска (140)</v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Фани Јованоска (193)</v>
      </c>
      <c r="E6" s="32">
        <f t="shared" si="0"/>
        <v>7</v>
      </c>
      <c r="F6" s="33" t="str">
        <f>IF(VLOOKUP(E6,PARTICIPANTS!$C$3:$D$98,2,FALSE)="","",(VLOOKUP(E6,PARTICIPANTS!$C$3:$D$98,2,FALSE)))</f>
        <v>Ана Стојановска (181)</v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Благица Печинска (349)</v>
      </c>
      <c r="E7" s="32">
        <f t="shared" si="0"/>
        <v>8</v>
      </c>
      <c r="F7" s="33" t="str">
        <f>IF(VLOOKUP(E7,PARTICIPANTS!$C$3:$D$98,2,FALSE)="","",(VLOOKUP(E7,PARTICIPANTS!$C$3:$D$98,2,FALSE)))</f>
        <v>Љубица Смилеска (412)</v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1001</v>
      </c>
      <c r="B730" s="227" t="s">
        <v>825</v>
      </c>
      <c r="C730" s="230" t="s">
        <v>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Амелиа Николов (187)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Сара А.Стојановска (182)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Фани Јованоска (193)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>Благица Печинска (349)</v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Амелиа Николов (187)</v>
      </c>
      <c r="D9" s="185">
        <v>3</v>
      </c>
      <c r="E9" s="181" t="str">
        <f>IF(C6="","",VLOOKUP(D9,$B$3:$E$6,2,FALSE))</f>
        <v>Фани Јованоска (193)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Сара А.Стојановска (182)</v>
      </c>
      <c r="D10" s="185">
        <v>4</v>
      </c>
      <c r="E10" s="181" t="str">
        <f>IF(C5="","",VLOOKUP(D10,$B$3:$E$6,2,FALSE))</f>
        <v>Благица Печинска (349)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>Амелиа Николов (187)</v>
      </c>
      <c r="D13" s="185">
        <v>2</v>
      </c>
      <c r="E13" s="181" t="str">
        <f>IF(C5="","",VLOOKUP(D13,$B$3:$E$6,2,FALSE))</f>
        <v>Сара А.Стојановска (182)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Фани Јованоска (193)</v>
      </c>
      <c r="D14" s="185">
        <v>4</v>
      </c>
      <c r="E14" s="181" t="str">
        <f>IF(C4="","",VLOOKUP(D14,$B$3:$E$6,2,FALSE))</f>
        <v>Благица Печинска (349)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Амелиа Николов (187)</v>
      </c>
      <c r="D17" s="130">
        <v>4</v>
      </c>
      <c r="E17" s="131" t="str">
        <f>IF(C6="","",VLOOKUP(D17,$B$3:$E$6,2,FALSE))</f>
        <v>Благица Печинска (349)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Фани Јованоска (193)</v>
      </c>
      <c r="D18" s="140">
        <v>2</v>
      </c>
      <c r="E18" s="141" t="str">
        <f>IF(C5="","",VLOOKUP(D18,$B$3:$E$6,2,FALSE))</f>
        <v>Сара А.Стојановска (182)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P18" sqref="P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Амелиа Николов (187)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Амелиа Николов (187)</v>
      </c>
      <c r="D3" s="378"/>
      <c r="E3" s="379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109</v>
      </c>
      <c r="Q3" s="111">
        <f>IF(AND(T9="",T13="",T17=""),"",AP3)</f>
        <v>69</v>
      </c>
      <c r="R3" s="380">
        <f>IF(ISERROR(IF(AND(T9="",T13="",T17=""),"",SUM(AB3:AD3)+(N3-O3)/1000)+(AK3/10000)),"",IF(AND(T9="",T13="",T17=""),"",SUM(AB3:AD3)+(N3-O3)/1000)+(AK3/10000)+(AG3/100000))</f>
        <v>6.0130899999999992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Фани Јованоска (193)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109</v>
      </c>
      <c r="AH3" s="10">
        <f>F9+H9+J9+L9+N9+P9+R9</f>
        <v>33</v>
      </c>
      <c r="AI3" s="10">
        <f>F13+H13+J13+L13+N13+P13+R13</f>
        <v>43</v>
      </c>
      <c r="AJ3" s="10">
        <f>F17+H17+J17+L17+N17+P17+R17</f>
        <v>33</v>
      </c>
      <c r="AK3" s="375">
        <f>SUM(AH3:AJ3)-SUM(AM3:AO3)</f>
        <v>40</v>
      </c>
      <c r="AL3" s="376"/>
      <c r="AM3" s="10">
        <f>AH5</f>
        <v>21</v>
      </c>
      <c r="AN3" s="10">
        <f>AI4</f>
        <v>35</v>
      </c>
      <c r="AO3" s="10">
        <f>AJ6</f>
        <v>13</v>
      </c>
      <c r="AP3" s="9">
        <f>SUM(AM3:AO3)</f>
        <v>69</v>
      </c>
    </row>
    <row r="4" spans="2:47" ht="24" customHeight="1">
      <c r="B4" s="101">
        <v>2</v>
      </c>
      <c r="C4" s="377" t="str">
        <f>IF(GROUPS!D5="","",GROUPS!D5)</f>
        <v>Сара А.Стојановска (182)</v>
      </c>
      <c r="D4" s="378"/>
      <c r="E4" s="379"/>
      <c r="F4" s="113">
        <f>U13</f>
        <v>1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6</v>
      </c>
      <c r="P4" s="110">
        <f>IF(AND(T10="",U13="",U18=""),"",AG4)</f>
        <v>114</v>
      </c>
      <c r="Q4" s="111">
        <f>IF(AND(T10="",U13="",U18=""),"",AP4)</f>
        <v>122</v>
      </c>
      <c r="R4" s="380">
        <f>IF(ISERROR(IF(AND(T10="",U13="",U18=""),"",SUM(AB4:AD4)+(N4-O4)/1000)+(AK4/10000)+(AG4/100000)),"",IF(AND(T10="",U13="",U18=""),"",SUM(AB4:AD4)+(N4-O4)/1000)+(AK4/10000)+(AG4/100000))</f>
        <v>4.0003400000000005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403" t="str">
        <f t="shared" si="0"/>
        <v>Сара А.Стојановска (182)</v>
      </c>
      <c r="Y4" s="404"/>
      <c r="Z4" s="405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114</v>
      </c>
      <c r="AH4" s="10">
        <f>F10+H10+J10+L10+N10+P10+R10</f>
        <v>36</v>
      </c>
      <c r="AI4" s="10">
        <f>G13+I13+K13+M13+O13+Q13+S13</f>
        <v>35</v>
      </c>
      <c r="AJ4" s="10">
        <f>G18+I18+K18+M18+O18+Q18+S18</f>
        <v>43</v>
      </c>
      <c r="AK4" s="375">
        <f t="shared" ref="AK4:AK6" si="2">SUM(AH4:AJ4)-SUM(AM4:AO4)</f>
        <v>-8</v>
      </c>
      <c r="AL4" s="376"/>
      <c r="AM4" s="10">
        <f>AH6</f>
        <v>24</v>
      </c>
      <c r="AN4" s="10">
        <f>AI3</f>
        <v>43</v>
      </c>
      <c r="AO4" s="10">
        <f>AJ5</f>
        <v>55</v>
      </c>
      <c r="AP4" s="9">
        <f t="shared" ref="AP4:AP6" si="3">SUM(AM4:AO4)</f>
        <v>122</v>
      </c>
    </row>
    <row r="5" spans="2:47" ht="24" customHeight="1">
      <c r="B5" s="101">
        <v>3</v>
      </c>
      <c r="C5" s="377" t="str">
        <f>IF(GROUPS!D6="","",GROUPS!D6)</f>
        <v>Фани Јованоска (193)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5</v>
      </c>
      <c r="P5" s="110">
        <f>IF(AND(U9="",T14="",T18=""),"",AG5)</f>
        <v>109</v>
      </c>
      <c r="Q5" s="111">
        <f>IF(AND(U9="",T14="",T18=""),"",AP5)</f>
        <v>94</v>
      </c>
      <c r="R5" s="380">
        <f>IF(ISERROR(IF(AND(U9="",T14="",T18=""),"",SUM(AB5:AD5)+(N5-O5)/1000)+(AK5/10000)+(AG5/100000)),"",IF(AND(U9="",T14="",T18=""),"",SUM(AB5:AD5)+(N5-O5)/1000)+(AK5/10000)+(AG5/100000))</f>
        <v>5.00359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403" t="str">
        <f t="shared" si="0"/>
        <v>Благица Печинска (349)</v>
      </c>
      <c r="Y5" s="404"/>
      <c r="Z5" s="405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109</v>
      </c>
      <c r="AH5" s="10">
        <f>G9+I9+K9+M9+O9+Q9+S9</f>
        <v>21</v>
      </c>
      <c r="AI5" s="10">
        <f>F14+H14+J14+L14+N14+P14+R14</f>
        <v>33</v>
      </c>
      <c r="AJ5" s="10">
        <f>F18+H18+J18+L18+N18+P18+R18</f>
        <v>55</v>
      </c>
      <c r="AK5" s="375">
        <f t="shared" si="2"/>
        <v>15</v>
      </c>
      <c r="AL5" s="376"/>
      <c r="AM5" s="10">
        <f>AH3</f>
        <v>33</v>
      </c>
      <c r="AN5" s="10">
        <f>AI6</f>
        <v>18</v>
      </c>
      <c r="AO5" s="10">
        <f>AJ4</f>
        <v>43</v>
      </c>
      <c r="AP5" s="9">
        <f t="shared" si="3"/>
        <v>94</v>
      </c>
    </row>
    <row r="6" spans="2:47" ht="24" customHeight="1" thickBot="1">
      <c r="B6" s="116">
        <v>4</v>
      </c>
      <c r="C6" s="371" t="str">
        <f>IF(GROUPS!D7="","",GROUPS!D7)</f>
        <v>Благица Печинска (349)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55</v>
      </c>
      <c r="Q6" s="125">
        <f>IF(AND(U10="",U14="",U17=""),"",AP6)</f>
        <v>102</v>
      </c>
      <c r="R6" s="374">
        <f>IF(ISERROR(IF(AND(U10="",U14="",U17=""),"",SUM(AB6:AD6)+(N6-O6)/1000)+(AK6/10000)+(AG6/100000)),"",IF(AND(U10="",U14="",U17=""),"",SUM(AB6:AD6)+(N6-O6)/1000)+(AK6/10000)+(AG6/100000))</f>
        <v>2.98685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55</v>
      </c>
      <c r="AH6" s="10">
        <f>G10+I10+K10+M10+O10+Q10+S10</f>
        <v>24</v>
      </c>
      <c r="AI6" s="10">
        <f>G14+I14+K14+M14+O14+Q14+S14</f>
        <v>18</v>
      </c>
      <c r="AJ6" s="10">
        <f>G17+I17+K17+M17+O17+Q17+S17</f>
        <v>13</v>
      </c>
      <c r="AK6" s="375">
        <f t="shared" si="2"/>
        <v>-47</v>
      </c>
      <c r="AL6" s="376"/>
      <c r="AM6" s="10">
        <f>AH4</f>
        <v>36</v>
      </c>
      <c r="AN6" s="10">
        <f>AI5</f>
        <v>33</v>
      </c>
      <c r="AO6" s="10">
        <f>AJ3</f>
        <v>33</v>
      </c>
      <c r="AP6" s="9">
        <f t="shared" si="3"/>
        <v>102</v>
      </c>
    </row>
    <row r="7" spans="2:47" ht="18.600000000000001" thickBot="1">
      <c r="P7" s="127">
        <f>SUM(P3:P6)</f>
        <v>387</v>
      </c>
      <c r="Q7" s="127">
        <f>SUM(Q3:Q6)</f>
        <v>387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Амелиа Николов (187)</v>
      </c>
      <c r="D9" s="130">
        <v>3</v>
      </c>
      <c r="E9" s="131" t="str">
        <f>IF(C5="","",VLOOKUP(D9,$B$3:$E$6,2,FALSE))</f>
        <v>Фани Јованоска (193)</v>
      </c>
      <c r="F9" s="132">
        <v>11</v>
      </c>
      <c r="G9" s="133">
        <v>5</v>
      </c>
      <c r="H9" s="134">
        <v>11</v>
      </c>
      <c r="I9" s="133">
        <v>7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А.Стојановска (182)</v>
      </c>
      <c r="D10" s="140">
        <v>4</v>
      </c>
      <c r="E10" s="141" t="str">
        <f>IF(C6="","",VLOOKUP(D10,$B$3:$E$6,2,FALSE))</f>
        <v>Благица Печинска (349)</v>
      </c>
      <c r="F10" s="142">
        <v>11</v>
      </c>
      <c r="G10" s="143">
        <v>7</v>
      </c>
      <c r="H10" s="144">
        <v>14</v>
      </c>
      <c r="I10" s="143">
        <v>12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Амелиа Николов (187)</v>
      </c>
      <c r="D13" s="130">
        <v>2</v>
      </c>
      <c r="E13" s="131" t="str">
        <f>IF(C4="","",VLOOKUP(D13,$B$3:$E$6,2,FALSE))</f>
        <v>Сара А.Стојановска (182)</v>
      </c>
      <c r="F13" s="132">
        <v>11</v>
      </c>
      <c r="G13" s="133">
        <v>6</v>
      </c>
      <c r="H13" s="134">
        <v>9</v>
      </c>
      <c r="I13" s="133">
        <v>11</v>
      </c>
      <c r="J13" s="132">
        <v>12</v>
      </c>
      <c r="K13" s="135">
        <v>10</v>
      </c>
      <c r="L13" s="134">
        <v>11</v>
      </c>
      <c r="M13" s="133">
        <v>8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Фани Јованоска (193)</v>
      </c>
      <c r="D14" s="140">
        <v>4</v>
      </c>
      <c r="E14" s="141" t="str">
        <f>IF(C6="","",VLOOKUP(D14,$B$3:$E$6,2,FALSE))</f>
        <v>Благица Печинска (349)</v>
      </c>
      <c r="F14" s="142">
        <v>11</v>
      </c>
      <c r="G14" s="143">
        <v>6</v>
      </c>
      <c r="H14" s="144">
        <v>11</v>
      </c>
      <c r="I14" s="143">
        <v>5</v>
      </c>
      <c r="J14" s="142">
        <v>11</v>
      </c>
      <c r="K14" s="145">
        <v>7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Амелиа Николов (187)</v>
      </c>
      <c r="D17" s="130">
        <v>4</v>
      </c>
      <c r="E17" s="131" t="str">
        <f>IF(C6="","",VLOOKUP(D17,$B$3:$E$6,2,FALSE))</f>
        <v>Благица Печинска (349)</v>
      </c>
      <c r="F17" s="132">
        <v>11</v>
      </c>
      <c r="G17" s="133">
        <v>4</v>
      </c>
      <c r="H17" s="134">
        <v>11</v>
      </c>
      <c r="I17" s="133">
        <v>6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Фани Јованоска (193)</v>
      </c>
      <c r="D18" s="140">
        <v>2</v>
      </c>
      <c r="E18" s="141" t="str">
        <f>IF(C4="","",VLOOKUP(D18,$B$3:$E$6,2,FALSE))</f>
        <v>Сара А.Стојановска (182)</v>
      </c>
      <c r="F18" s="142">
        <v>12</v>
      </c>
      <c r="G18" s="143">
        <v>14</v>
      </c>
      <c r="H18" s="144">
        <v>10</v>
      </c>
      <c r="I18" s="143">
        <v>12</v>
      </c>
      <c r="J18" s="142">
        <v>11</v>
      </c>
      <c r="K18" s="145">
        <v>5</v>
      </c>
      <c r="L18" s="144">
        <v>11</v>
      </c>
      <c r="M18" s="143">
        <v>7</v>
      </c>
      <c r="N18" s="142">
        <v>11</v>
      </c>
      <c r="O18" s="145">
        <v>5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4" sqref="L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Софија Хасану (194)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Софија Хасану (194)</v>
      </c>
      <c r="D3" s="378"/>
      <c r="E3" s="379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2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3</v>
      </c>
      <c r="P3" s="110">
        <f>IF(AND(T9="",T13="",T17=""),"",AG3)</f>
        <v>127</v>
      </c>
      <c r="Q3" s="111">
        <f>IF(AND(T9="",T13="",T17=""),"",AP3)</f>
        <v>108</v>
      </c>
      <c r="R3" s="380">
        <f>IF(ISERROR(IF(AND(T9="",T13="",T17=""),"",SUM(AB3:AD3)+(N3-O3)/1000)+(AK3/10000)),"",IF(AND(T9="",T13="",T17=""),"",SUM(AB3:AD3)+(N3-O3)/1000)+(AK3/10000)+(AG3/100000))</f>
        <v>6.0091700000000001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Ана Стојановска (181)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127</v>
      </c>
      <c r="AH3" s="10">
        <f>F9+H9+J9+L9+N9+P9+R9</f>
        <v>54</v>
      </c>
      <c r="AI3" s="10">
        <f>F13+H13+J13+L13+N13+P13+R13</f>
        <v>40</v>
      </c>
      <c r="AJ3" s="10">
        <f>F17+H17+J17+L17+N17+P17+R17</f>
        <v>33</v>
      </c>
      <c r="AK3" s="375">
        <f>SUM(AH3:AJ3)-SUM(AM3:AO3)</f>
        <v>19</v>
      </c>
      <c r="AL3" s="376"/>
      <c r="AM3" s="10">
        <f>AH5</f>
        <v>56</v>
      </c>
      <c r="AN3" s="10">
        <f>AI4</f>
        <v>29</v>
      </c>
      <c r="AO3" s="10">
        <f>AJ6</f>
        <v>23</v>
      </c>
      <c r="AP3" s="9">
        <f>SUM(AM3:AO3)</f>
        <v>108</v>
      </c>
    </row>
    <row r="4" spans="2:47" ht="24" customHeight="1">
      <c r="B4" s="101">
        <v>2</v>
      </c>
      <c r="C4" s="377" t="str">
        <f>IF(GROUPS!F5="","",GROUPS!F5)</f>
        <v>Изабела Ковачовска (140)</v>
      </c>
      <c r="D4" s="378"/>
      <c r="E4" s="379"/>
      <c r="F4" s="113">
        <f>U13</f>
        <v>1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6</v>
      </c>
      <c r="P4" s="110">
        <f>IF(AND(T10="",U13="",U18=""),"",AG4)</f>
        <v>97</v>
      </c>
      <c r="Q4" s="111">
        <f>IF(AND(T10="",U13="",U18=""),"",AP4)</f>
        <v>99</v>
      </c>
      <c r="R4" s="380">
        <f>IF(ISERROR(IF(AND(T10="",U13="",U18=""),"",SUM(AB4:AD4)+(N4-O4)/1000)+(AK4/10000)+(AG4/100000)),"",IF(AND(T10="",U13="",U18=""),"",SUM(AB4:AD4)+(N4-O4)/1000)+(AK4/10000)+(AG4/100000))</f>
        <v>4.0007700000000002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Изабела Ковачовска (140)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97</v>
      </c>
      <c r="AH4" s="10">
        <f>F10+H10+J10+L10+N10+P10+R10</f>
        <v>33</v>
      </c>
      <c r="AI4" s="10">
        <f>G13+I13+K13+M13+O13+Q13+S13</f>
        <v>29</v>
      </c>
      <c r="AJ4" s="10">
        <f>G18+I18+K18+M18+O18+Q18+S18</f>
        <v>35</v>
      </c>
      <c r="AK4" s="375">
        <f t="shared" ref="AK4:AK6" si="2">SUM(AH4:AJ4)-SUM(AM4:AO4)</f>
        <v>-2</v>
      </c>
      <c r="AL4" s="376"/>
      <c r="AM4" s="10">
        <f>AH6</f>
        <v>15</v>
      </c>
      <c r="AN4" s="10">
        <f>AI3</f>
        <v>40</v>
      </c>
      <c r="AO4" s="10">
        <f>AJ5</f>
        <v>44</v>
      </c>
      <c r="AP4" s="9">
        <f t="shared" ref="AP4:AP6" si="3">SUM(AM4:AO4)</f>
        <v>99</v>
      </c>
    </row>
    <row r="5" spans="2:47" ht="24" customHeight="1">
      <c r="B5" s="101">
        <v>3</v>
      </c>
      <c r="C5" s="377" t="str">
        <f>IF(GROUPS!F6="","",GROUPS!F6)</f>
        <v>Ана Стојановска (181)</v>
      </c>
      <c r="D5" s="378"/>
      <c r="E5" s="379"/>
      <c r="F5" s="113">
        <f>U9</f>
        <v>2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8</v>
      </c>
      <c r="O5" s="109">
        <f>IF(AND(U9="",T14="",T18=""),"",SUM(G5,I5,M5))</f>
        <v>5</v>
      </c>
      <c r="P5" s="110">
        <f>IF(AND(U9="",T14="",T18=""),"",AG5)</f>
        <v>133</v>
      </c>
      <c r="Q5" s="111">
        <f>IF(AND(U9="",T14="",T18=""),"",AP5)</f>
        <v>98</v>
      </c>
      <c r="R5" s="380">
        <f>IF(ISERROR(IF(AND(U9="",T14="",T18=""),"",SUM(AB5:AD5)+(N5-O5)/1000)+(AK5/10000)+(AG5/100000)),"",IF(AND(U9="",T14="",T18=""),"",SUM(AB5:AD5)+(N5-O5)/1000)+(AK5/10000)+(AG5/100000))</f>
        <v>5.0078300000000002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>Љубица Смилеска (412)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133</v>
      </c>
      <c r="AH5" s="10">
        <f>G9+I9+K9+M9+O9+Q9+S9</f>
        <v>56</v>
      </c>
      <c r="AI5" s="10">
        <f>F14+H14+J14+L14+N14+P14+R14</f>
        <v>33</v>
      </c>
      <c r="AJ5" s="10">
        <f>F18+H18+J18+L18+N18+P18+R18</f>
        <v>44</v>
      </c>
      <c r="AK5" s="375">
        <f t="shared" si="2"/>
        <v>35</v>
      </c>
      <c r="AL5" s="376"/>
      <c r="AM5" s="10">
        <f>AH3</f>
        <v>54</v>
      </c>
      <c r="AN5" s="10">
        <f>AI6</f>
        <v>9</v>
      </c>
      <c r="AO5" s="10">
        <f>AJ4</f>
        <v>35</v>
      </c>
      <c r="AP5" s="9">
        <f t="shared" si="3"/>
        <v>98</v>
      </c>
    </row>
    <row r="6" spans="2:47" ht="24" customHeight="1" thickBot="1">
      <c r="B6" s="116">
        <v>4</v>
      </c>
      <c r="C6" s="371" t="str">
        <f>IF(GROUPS!F7="","",GROUPS!F7)</f>
        <v>Љубица Смилеска (412)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47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2.9862700000000002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47</v>
      </c>
      <c r="AH6" s="10">
        <f>G10+I10+K10+M10+O10+Q10+S10</f>
        <v>15</v>
      </c>
      <c r="AI6" s="10">
        <f>G14+I14+K14+M14+O14+Q14+S14</f>
        <v>9</v>
      </c>
      <c r="AJ6" s="10">
        <f>G17+I17+K17+M17+O17+Q17+S17</f>
        <v>23</v>
      </c>
      <c r="AK6" s="375">
        <f t="shared" si="2"/>
        <v>-52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404</v>
      </c>
      <c r="Q7" s="127">
        <f>SUM(Q3:Q6)</f>
        <v>404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Ана Стојановска (181)</v>
      </c>
      <c r="F9" s="132">
        <v>10</v>
      </c>
      <c r="G9" s="133">
        <v>12</v>
      </c>
      <c r="H9" s="134">
        <v>4</v>
      </c>
      <c r="I9" s="133">
        <v>11</v>
      </c>
      <c r="J9" s="132">
        <v>11</v>
      </c>
      <c r="K9" s="135">
        <v>8</v>
      </c>
      <c r="L9" s="134">
        <v>16</v>
      </c>
      <c r="M9" s="133">
        <v>14</v>
      </c>
      <c r="N9" s="132">
        <v>13</v>
      </c>
      <c r="O9" s="135">
        <v>11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Ковачовска (140)</v>
      </c>
      <c r="D10" s="140">
        <v>4</v>
      </c>
      <c r="E10" s="141" t="str">
        <f>IF(C6="","",VLOOKUP(D10,$B$3:$E$6,2,FALSE))</f>
        <v>Љубица Смилеска (412)</v>
      </c>
      <c r="F10" s="142">
        <v>11</v>
      </c>
      <c r="G10" s="143">
        <v>3</v>
      </c>
      <c r="H10" s="144">
        <v>11</v>
      </c>
      <c r="I10" s="143">
        <v>4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Изабела Ковачовска (140)</v>
      </c>
      <c r="F13" s="132">
        <v>11</v>
      </c>
      <c r="G13" s="133">
        <v>4</v>
      </c>
      <c r="H13" s="134">
        <v>7</v>
      </c>
      <c r="I13" s="133">
        <v>11</v>
      </c>
      <c r="J13" s="132">
        <v>11</v>
      </c>
      <c r="K13" s="135">
        <v>8</v>
      </c>
      <c r="L13" s="134">
        <v>11</v>
      </c>
      <c r="M13" s="133">
        <v>6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Ана Стојановска (181)</v>
      </c>
      <c r="D14" s="140">
        <v>4</v>
      </c>
      <c r="E14" s="141" t="str">
        <f>IF(C6="","",VLOOKUP(D14,$B$3:$E$6,2,FALSE))</f>
        <v>Љубица Смилеска (412)</v>
      </c>
      <c r="F14" s="142">
        <v>11</v>
      </c>
      <c r="G14" s="143">
        <v>4</v>
      </c>
      <c r="H14" s="144">
        <v>11</v>
      </c>
      <c r="I14" s="143">
        <v>3</v>
      </c>
      <c r="J14" s="142">
        <v>11</v>
      </c>
      <c r="K14" s="145">
        <v>2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>Љубица Смилеска (412)</v>
      </c>
      <c r="F17" s="132">
        <v>11</v>
      </c>
      <c r="G17" s="133">
        <v>8</v>
      </c>
      <c r="H17" s="134">
        <v>11</v>
      </c>
      <c r="I17" s="133">
        <v>6</v>
      </c>
      <c r="J17" s="132">
        <v>11</v>
      </c>
      <c r="K17" s="135">
        <v>9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Ана Стојановска (181)</v>
      </c>
      <c r="D18" s="140">
        <v>2</v>
      </c>
      <c r="E18" s="141" t="str">
        <f>IF(C4="","",VLOOKUP(D18,$B$3:$E$6,2,FALSE))</f>
        <v>Изабела Ковачовска (140)</v>
      </c>
      <c r="F18" s="142">
        <v>5</v>
      </c>
      <c r="G18" s="143">
        <v>11</v>
      </c>
      <c r="H18" s="144">
        <v>6</v>
      </c>
      <c r="I18" s="143">
        <v>11</v>
      </c>
      <c r="J18" s="142">
        <v>11</v>
      </c>
      <c r="K18" s="145">
        <v>4</v>
      </c>
      <c r="L18" s="144">
        <v>11</v>
      </c>
      <c r="M18" s="143">
        <v>7</v>
      </c>
      <c r="N18" s="142">
        <v>11</v>
      </c>
      <c r="O18" s="145">
        <v>2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7" sqref="F17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IF(GROUPS!H5="","",GROUPS!H5)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IF(GROUPS!H6="","",GROUPS!H6)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IF(GROUPS!H7="","",GROUPS!H7)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Q10" zoomScale="90" zoomScaleNormal="90" workbookViewId="0">
      <selection activeCell="AD26" sqref="AD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8" width="3.33203125" style="2" bestFit="1" customWidth="1"/>
    <col min="9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3" width="3.33203125" style="2" bestFit="1" customWidth="1"/>
    <col min="34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Амелиа Николов (187)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Фани Јованоска (193)</v>
      </c>
    </row>
    <row r="5" spans="2:42" ht="15.6">
      <c r="B5" s="218" t="s">
        <v>27</v>
      </c>
      <c r="C5" s="210">
        <v>3</v>
      </c>
      <c r="D5" s="211" t="str">
        <f>IF(' II'!$X$2="","",' II'!$X$2)</f>
        <v>Софија Хасану (194)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Ана Стојановска (181)</v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>Амелиа Николов (187)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Амелиа Николов (187)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Ана Стојановска (181)</v>
      </c>
      <c r="R14" s="75">
        <v>7</v>
      </c>
      <c r="S14" s="75">
        <v>3</v>
      </c>
      <c r="T14" s="75">
        <v>7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>Амелиа Николов (187)</v>
      </c>
    </row>
    <row r="16" spans="2:42" ht="15.6">
      <c r="C16" s="35"/>
      <c r="D16" s="2"/>
      <c r="P16" s="76"/>
      <c r="Y16" s="80"/>
      <c r="AM16" s="436" t="str">
        <f>IF(AJ25="","",IF(AJ25&lt;AJ26,AB25,AB26))</f>
        <v>Софија Хасану (194)</v>
      </c>
      <c r="AN16" s="436"/>
      <c r="AO16" s="437" t="str">
        <f>IF(AJ25=AJ26,"",IF(AJ34=AJ35,AB34,IF(AJ34&gt;AJ35,AB34,AB35)))</f>
        <v>Ана Стојановска (181)</v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38" t="str">
        <f>IF(AJ25=AJ26,"",IF(OR(AJ34&gt;AJ35,AJ34&lt;AJ35),"",AB35))</f>
        <v>Фани Јованоска (193)</v>
      </c>
    </row>
    <row r="20" spans="3:42" ht="16.2" thickBot="1">
      <c r="C20" s="35"/>
      <c r="D20" s="2"/>
      <c r="F20" s="254">
        <v>4</v>
      </c>
      <c r="G20" s="96" t="str">
        <f>IF(F20="","",VLOOKUP(F20,$C$3:$D$8,2,FALSE))</f>
        <v>Ана Стојановска (181)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Амелиа Николов (187)</v>
      </c>
      <c r="AC25" s="75">
        <v>11</v>
      </c>
      <c r="AD25" s="75">
        <v>6</v>
      </c>
      <c r="AE25" s="75">
        <v>10</v>
      </c>
      <c r="AF25" s="75">
        <v>11</v>
      </c>
      <c r="AG25" s="75">
        <v>11</v>
      </c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Софија Хасану (194)</v>
      </c>
      <c r="AC26" s="75">
        <v>8</v>
      </c>
      <c r="AD26" s="75">
        <v>11</v>
      </c>
      <c r="AE26" s="75">
        <v>12</v>
      </c>
      <c r="AF26" s="75">
        <v>5</v>
      </c>
      <c r="AG26" s="75">
        <v>4</v>
      </c>
      <c r="AH26" s="75"/>
      <c r="AI26" s="75"/>
      <c r="AJ26" s="17">
        <f>IF(AC25="","",SUMPRODUCT(--(AC25:AI25&lt;AC26:AI26)))</f>
        <v>2</v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>Амелиа Николов (187)</v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>Софија Хасану (194)</v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>Ана Стојановска (181)</v>
      </c>
      <c r="AO30" s="430"/>
      <c r="AP30" s="430"/>
    </row>
    <row r="31" spans="3:42" ht="15.6">
      <c r="C31" s="35"/>
      <c r="D31" s="2"/>
      <c r="F31" s="254">
        <v>2</v>
      </c>
      <c r="G31" s="96" t="str">
        <f>IF(F31="","",VLOOKUP(F31,$C$3:$D$8,2,FALSE))</f>
        <v>Фани Јованоска (193)</v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>Фани Јованоска (193)</v>
      </c>
      <c r="AO31" s="430"/>
      <c r="AP31" s="430"/>
    </row>
    <row r="32" spans="3:42" ht="15.6">
      <c r="C32" s="35"/>
      <c r="D32" s="2"/>
      <c r="F32" s="254"/>
      <c r="G32" s="96" t="str">
        <f>IF(F32="","",VLOOKUP(F32,$C$3:$D$8,2,FALSE))</f>
        <v/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Ана Стојановска (181)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>Фани Јованоска (193)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>Фани Јованоска (193)</v>
      </c>
      <c r="R37" s="75">
        <v>7</v>
      </c>
      <c r="S37" s="75">
        <v>11</v>
      </c>
      <c r="T37" s="75">
        <v>5</v>
      </c>
      <c r="U37" s="75">
        <v>5</v>
      </c>
      <c r="V37" s="75"/>
      <c r="W37" s="75"/>
      <c r="X37" s="75"/>
      <c r="Y37" s="17">
        <f>IF(R37="","",SUMPRODUCT(--(R37:X37&gt;R38:X38)))</f>
        <v>1</v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Софија Хасану (194)</v>
      </c>
      <c r="R38" s="75">
        <v>11</v>
      </c>
      <c r="S38" s="75">
        <v>7</v>
      </c>
      <c r="T38" s="75">
        <v>11</v>
      </c>
      <c r="U38" s="75">
        <v>11</v>
      </c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Софија Хасану (194)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Амелиа Николов (187)</v>
      </c>
    </row>
    <row r="4" spans="2:47" ht="16.2" thickBot="1">
      <c r="B4" s="48" t="s">
        <v>55</v>
      </c>
      <c r="C4" s="48">
        <v>2</v>
      </c>
      <c r="D4" s="24" t="str">
        <f>IF(' I'!$X$3="","",' I'!$X$3)</f>
        <v>Фани Јованоска (193)</v>
      </c>
    </row>
    <row r="5" spans="2:47" ht="15.6">
      <c r="B5" s="48" t="s">
        <v>27</v>
      </c>
      <c r="C5" s="48">
        <v>3</v>
      </c>
      <c r="D5" s="27" t="str">
        <f>IF(' II'!$X$2="","",' II'!$X$2)</f>
        <v>Софија Хасану (194)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Ана Стојановска (181)</v>
      </c>
    </row>
    <row r="7" spans="2:47" ht="15.6">
      <c r="B7" s="48" t="s">
        <v>29</v>
      </c>
      <c r="C7" s="48">
        <v>5</v>
      </c>
      <c r="D7" s="23" t="str">
        <f>IF(' III'!$X$2="","",' III'!$X$2)</f>
        <v/>
      </c>
      <c r="F7" s="312">
        <v>1</v>
      </c>
      <c r="G7" s="151" t="str">
        <f>IF(F7="","",VLOOKUP(F7,$C$3:$D$10,2,FALSE))</f>
        <v>Амелиа Николов (187)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/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6"/>
      <c r="AN17" s="436"/>
      <c r="AO17" s="437"/>
    </row>
    <row r="18" spans="2:42" ht="15.6">
      <c r="B18" s="35"/>
      <c r="C18" s="35"/>
      <c r="D18" s="2"/>
      <c r="P18" s="76"/>
      <c r="Y18" s="80"/>
      <c r="AJ18" s="8"/>
      <c r="AM18" s="436"/>
      <c r="AO18" s="43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2:42" ht="16.2" customHeight="1" thickBot="1">
      <c r="C21" s="448" t="s">
        <v>594</v>
      </c>
      <c r="D21" s="448"/>
      <c r="Y21" s="80"/>
      <c r="AM21" s="442" t="s">
        <v>59</v>
      </c>
      <c r="AN21" s="440"/>
      <c r="AO21" s="438"/>
    </row>
    <row r="22" spans="2:42" ht="15.6" customHeight="1">
      <c r="C22" s="448"/>
      <c r="D22" s="448"/>
      <c r="Y22" s="80"/>
      <c r="AM22" s="443"/>
      <c r="AN22" s="440"/>
      <c r="AO22" s="445" t="s">
        <v>60</v>
      </c>
    </row>
    <row r="23" spans="2:42" ht="16.2" customHeight="1" thickBot="1">
      <c r="C23" s="448"/>
      <c r="D23" s="448"/>
      <c r="Y23" s="80"/>
      <c r="AM23" s="444"/>
      <c r="AN23" s="441"/>
      <c r="AO23" s="44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3"/>
      <c r="AM36" s="4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4"/>
      <c r="AO43" s="424"/>
      <c r="AP43" s="424"/>
    </row>
    <row r="44" spans="3:42">
      <c r="F44" s="312">
        <v>3</v>
      </c>
      <c r="G44" s="151" t="str">
        <f>IF(F44="","",VLOOKUP(F44,$C$3:$D$10,2,FALSE))</f>
        <v>Софија Хасану (194)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8" zoomScale="90" zoomScaleNormal="90" workbookViewId="0">
      <selection activeCell="F18" sqref="F18:K18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4" t="s">
        <v>61</v>
      </c>
      <c r="D1" s="435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Амелиа Николов (187)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Фани Јованоска (193)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Софија Хасану (194)</v>
      </c>
      <c r="F5" s="2">
        <v>1</v>
      </c>
      <c r="G5" s="155">
        <v>1</v>
      </c>
      <c r="H5" s="156" t="str">
        <f>IF(G5="","",VLOOKUP(G5,$C$3:$D$18,2,FALSE))</f>
        <v>Амелиа Николов (187)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Ана Стојановска (181)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/>
      </c>
      <c r="F7" s="2"/>
      <c r="G7" s="153"/>
      <c r="Q7" s="76"/>
      <c r="R7" s="96" t="str">
        <f>H5</f>
        <v>Амелиа Николов (187)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/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36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6" t="str">
        <f>IF(AU25="","",IF(AU25&lt;AU26,AM25,AM26))</f>
        <v/>
      </c>
      <c r="AY16" s="436"/>
      <c r="AZ16" s="437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36"/>
      <c r="AY17" s="436"/>
      <c r="AZ17" s="437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36"/>
      <c r="AZ18" s="43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38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50" t="s">
        <v>58</v>
      </c>
      <c r="AZ20" s="438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38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5" t="s">
        <v>81</v>
      </c>
      <c r="AX27" s="426"/>
      <c r="AY27" s="426"/>
      <c r="AZ27" s="426"/>
      <c r="BA27" s="427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9" t="str">
        <f>IF(AU25="","",IF(AU25&gt;AU26,AM25,AM26))</f>
        <v/>
      </c>
      <c r="AZ28" s="449"/>
      <c r="BA28" s="449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9" t="str">
        <f>IF(AU25="","",IF(AU25&lt;AU26,AM25,AM26))</f>
        <v/>
      </c>
      <c r="AZ29" s="429"/>
      <c r="BA29" s="429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0" t="str">
        <f>IF(AU25=AU26,"",IF(AU34=AU35,AM34,IF(AU34&gt;AU35,AM34,AM35)))</f>
        <v/>
      </c>
      <c r="AZ30" s="430"/>
      <c r="BA30" s="430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0" t="str">
        <f>IF(AU25=AU26,"",IF(AU34=AU35,AM35,IF(AU34&lt;AU35,AM34,AM35)))</f>
        <v/>
      </c>
      <c r="AZ31" s="430"/>
      <c r="BA31" s="430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1" t="str">
        <f>IF(Z7="","",IF(Z7&lt;Z8,R7,R8))</f>
        <v/>
      </c>
      <c r="AZ32" s="431"/>
      <c r="BA32" s="431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1" t="str">
        <f>IF(Z19="","",IF(Z19&lt;Z20,R19,R20))</f>
        <v/>
      </c>
      <c r="AZ33" s="431"/>
      <c r="BA33" s="431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1" t="str">
        <f>IF(Z31="","",IF(Z31&lt;Z32,R31,R32))</f>
        <v/>
      </c>
      <c r="AZ34" s="431"/>
      <c r="BA34" s="431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2" t="str">
        <f>IF(Z43="","",IF(Z43&lt;Z44,R43,R44))</f>
        <v/>
      </c>
      <c r="AZ35" s="432"/>
      <c r="BA35" s="432"/>
    </row>
    <row r="36" spans="3:53">
      <c r="F36" s="2"/>
      <c r="G36" s="153"/>
      <c r="AA36" s="76"/>
      <c r="AJ36" s="81"/>
      <c r="AW36" s="164"/>
      <c r="AX36" s="165"/>
      <c r="AY36" s="433"/>
      <c r="AZ36" s="433"/>
      <c r="BA36" s="433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4"/>
      <c r="AZ37" s="424"/>
      <c r="BA37" s="424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4"/>
      <c r="AZ38" s="424"/>
      <c r="BA38" s="424"/>
    </row>
    <row r="39" spans="3:53">
      <c r="F39" s="2"/>
      <c r="G39" s="153"/>
      <c r="AA39" s="76"/>
      <c r="AW39" s="163"/>
      <c r="AX39" s="4"/>
      <c r="AY39" s="424"/>
      <c r="AZ39" s="424"/>
      <c r="BA39" s="424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4"/>
      <c r="AZ40" s="424"/>
      <c r="BA40" s="424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4"/>
      <c r="AZ41" s="424"/>
      <c r="BA41" s="424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4"/>
      <c r="AZ42" s="424"/>
      <c r="BA42" s="424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4"/>
      <c r="AZ43" s="424"/>
      <c r="BA43" s="424"/>
    </row>
    <row r="44" spans="3:53">
      <c r="F44" s="2"/>
      <c r="G44" s="153"/>
      <c r="Q44" s="82"/>
      <c r="R44" s="96" t="str">
        <f>H47</f>
        <v>Софија Хасану (194)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Софија Хасану (194)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4"/>
      <c r="AZ50" s="424"/>
      <c r="BA50" s="424"/>
    </row>
    <row r="51" spans="47:53">
      <c r="AX51" s="4"/>
      <c r="AY51" s="424"/>
      <c r="AZ51" s="424"/>
      <c r="BA51" s="424"/>
    </row>
    <row r="52" spans="47:53">
      <c r="AX52" s="4"/>
      <c r="AY52" s="424"/>
      <c r="AZ52" s="424"/>
      <c r="BA52" s="424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Амелиа Николов (187)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Фани Јованоска (193)</v>
      </c>
      <c r="E4">
        <v>1</v>
      </c>
      <c r="F4" s="152">
        <v>1</v>
      </c>
      <c r="G4" s="151" t="str">
        <f>IF(F4="","",VLOOKUP(F4,$C$3:$D$18,2,FALSE))</f>
        <v>Амелиа Николов (187)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Софија Хасану (194)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Ана Стојановска (181)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Софија Хасану (194)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Амелиа Николов (187)</v>
      </c>
      <c r="E3" s="58" t="s">
        <v>524</v>
      </c>
      <c r="F3">
        <v>1</v>
      </c>
      <c r="G3" s="47">
        <v>1</v>
      </c>
      <c r="H3" s="70" t="str">
        <f>IF(G3="","",VLOOKUP(G3,$C$3:$F$26,2,FALSE))</f>
        <v>Амелиа Николов (187)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Фани Јованоска (193)</v>
      </c>
      <c r="G4" s="35"/>
      <c r="Q4" s="62"/>
      <c r="R4" s="74" t="str">
        <f>H3</f>
        <v>Амелиа Николов (187)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Софија Хасану (194)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Ана Стојановска (181)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Софија Хасану (194)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Софија Хасану (194)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Амелиа Николов (187)</v>
      </c>
      <c r="E3" s="314" t="s">
        <v>518</v>
      </c>
      <c r="F3">
        <v>1</v>
      </c>
      <c r="G3" s="47">
        <v>1</v>
      </c>
      <c r="H3" s="70" t="str">
        <f>IF(G3="","",VLOOKUP(G3,$C$3:$E$26,2,FALSE))</f>
        <v>Амелиа Николов (187)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Фани Јованоска (193)</v>
      </c>
      <c r="G4" s="35"/>
      <c r="Q4" s="62"/>
      <c r="R4" s="74" t="str">
        <f>H3</f>
        <v>Амелиа Николов (187)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Софија Хасану (194)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Ана Стојановска (181)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Софија Хасану (194)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Софија Хасану (194)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Амелиа Николов (187)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Фани Јованоска (193)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Софија Хасану (194)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Ана Стојановска (181)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Амелиа Николов (187)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Фани Јованоска (193)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Софија Хасану (194)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Ана Стојановска (181)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2025-04-06T15:18:18Z</dcterms:modified>
</cp:coreProperties>
</file>